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600" windowHeight="8505" activeTab="0"/>
  </bookViews>
  <sheets>
    <sheet name="Test" sheetId="1" r:id="rId1"/>
    <sheet name="Answers Test" sheetId="2" r:id="rId2"/>
  </sheets>
  <definedNames>
    <definedName name="_xlnm.Print_Area" localSheetId="1">'Answers Test'!$A$1:$X$110</definedName>
    <definedName name="_xlnm.Print_Area" localSheetId="0">'Test'!$A$1:$X$110</definedName>
  </definedNames>
  <calcPr fullCalcOnLoad="1"/>
</workbook>
</file>

<file path=xl/sharedStrings.xml><?xml version="1.0" encoding="utf-8"?>
<sst xmlns="http://schemas.openxmlformats.org/spreadsheetml/2006/main" count="255" uniqueCount="93">
  <si>
    <t>Q1</t>
  </si>
  <si>
    <t>Find the Mode of this sample of numbers</t>
  </si>
  <si>
    <t>What is the Median?</t>
  </si>
  <si>
    <t>Mode</t>
  </si>
  <si>
    <t>Median</t>
  </si>
  <si>
    <t>Q2</t>
  </si>
  <si>
    <t>Put this sample of numbers is the size order from samllest to largest</t>
  </si>
  <si>
    <t>Q3</t>
  </si>
  <si>
    <t>Find the sample mean of the following data</t>
  </si>
  <si>
    <t>Mean</t>
  </si>
  <si>
    <t>∑data</t>
  </si>
  <si>
    <t>n</t>
  </si>
  <si>
    <t>Q4</t>
  </si>
  <si>
    <t>Find the mean, mode and median of the following samples of numbers;</t>
  </si>
  <si>
    <t>Q5</t>
  </si>
  <si>
    <t>Find the mode, median and range of the following sample;</t>
  </si>
  <si>
    <t>Range</t>
  </si>
  <si>
    <t>Q6</t>
  </si>
  <si>
    <t>x</t>
  </si>
  <si>
    <t>+</t>
  </si>
  <si>
    <t>=</t>
  </si>
  <si>
    <t>, find the missing number;</t>
  </si>
  <si>
    <t>The mean of the following sample is</t>
  </si>
  <si>
    <t>Q7</t>
  </si>
  <si>
    <t>Find the range and Inter Quartile Range of the following samples of numbers;</t>
  </si>
  <si>
    <t>UQ</t>
  </si>
  <si>
    <t>LQ</t>
  </si>
  <si>
    <t>IQR</t>
  </si>
  <si>
    <t>(a)</t>
  </si>
  <si>
    <t>(b)</t>
  </si>
  <si>
    <t>TEST SHEET</t>
  </si>
  <si>
    <t>Score in English Test</t>
  </si>
  <si>
    <t>0 ≤ s ≤ 10</t>
  </si>
  <si>
    <t>10 ≤ s ≤ 20</t>
  </si>
  <si>
    <t>20 ≤ s ≤ 30</t>
  </si>
  <si>
    <t>30 ≤ s ≤ 40</t>
  </si>
  <si>
    <t>40 ≤ s ≤ 50</t>
  </si>
  <si>
    <t>50 ≤ s ≤ 60</t>
  </si>
  <si>
    <t>60 ≤ s ≤ 70</t>
  </si>
  <si>
    <t>70 ≤ s ≤ 80</t>
  </si>
  <si>
    <t>80 ≤ s ≤ 90</t>
  </si>
  <si>
    <t>90 ≤ s ≤ 100</t>
  </si>
  <si>
    <t>Frequency</t>
  </si>
  <si>
    <t>Cumulative Frequency</t>
  </si>
  <si>
    <t>Class end value</t>
  </si>
  <si>
    <t xml:space="preserve">Using the cumulative frequency </t>
  </si>
  <si>
    <t>diagram opposite</t>
  </si>
  <si>
    <t>i.) Find an estimate of the median</t>
  </si>
  <si>
    <t>ii) Find the Inter Quartile Range</t>
  </si>
  <si>
    <t>iii) How many people scored less</t>
  </si>
  <si>
    <t>[2]</t>
  </si>
  <si>
    <t>[3]</t>
  </si>
  <si>
    <t xml:space="preserve">median position = </t>
  </si>
  <si>
    <t>Median Position</t>
  </si>
  <si>
    <t xml:space="preserve">UQ position = </t>
  </si>
  <si>
    <t xml:space="preserve">LQ position = </t>
  </si>
  <si>
    <t xml:space="preserve">Median Value = </t>
  </si>
  <si>
    <t>LQ Position</t>
  </si>
  <si>
    <t>Value =</t>
  </si>
  <si>
    <t xml:space="preserve">IQR = </t>
  </si>
  <si>
    <t>UQ Position</t>
  </si>
  <si>
    <t>than</t>
  </si>
  <si>
    <t>Q9</t>
  </si>
  <si>
    <t>Use the table to work out the root mean square deviation(rmsd)</t>
  </si>
  <si>
    <t>for the following sample:</t>
  </si>
  <si>
    <t>Sample 1:</t>
  </si>
  <si>
    <t>Variable</t>
  </si>
  <si>
    <t>Deviation from Mean</t>
  </si>
  <si>
    <r>
      <t>(Deviation from mean)</t>
    </r>
    <r>
      <rPr>
        <vertAlign val="superscript"/>
        <sz val="11"/>
        <color indexed="8"/>
        <rFont val="Calibri"/>
        <family val="2"/>
      </rPr>
      <t>2</t>
    </r>
  </si>
  <si>
    <r>
      <t>∑</t>
    </r>
    <r>
      <rPr>
        <i/>
        <sz val="10"/>
        <rFont val="Times New Roman"/>
        <family val="1"/>
      </rPr>
      <t>x=</t>
    </r>
  </si>
  <si>
    <r>
      <t>∑</t>
    </r>
    <r>
      <rPr>
        <i/>
        <sz val="10"/>
        <rFont val="Times New Roman"/>
        <family val="1"/>
      </rPr>
      <t>x/n=</t>
    </r>
  </si>
  <si>
    <r>
      <t>∑deviation from mean</t>
    </r>
    <r>
      <rPr>
        <i/>
        <sz val="10"/>
        <rFont val="Times New Roman"/>
        <family val="1"/>
      </rPr>
      <t>=</t>
    </r>
  </si>
  <si>
    <t>rmsd               √msd =</t>
  </si>
  <si>
    <r>
      <t>msd = S</t>
    </r>
    <r>
      <rPr>
        <i/>
        <sz val="10"/>
        <rFont val="Times New Roman"/>
        <family val="1"/>
      </rPr>
      <t>xx</t>
    </r>
    <r>
      <rPr>
        <sz val="10"/>
        <rFont val="Arial"/>
        <family val="0"/>
      </rPr>
      <t>/n</t>
    </r>
  </si>
  <si>
    <t>The following sample has the same mean as the sample on part (a)</t>
  </si>
  <si>
    <t>Sample 2:</t>
  </si>
  <si>
    <t>(i)</t>
  </si>
  <si>
    <t>Find the missing number;</t>
  </si>
  <si>
    <t>(ii)</t>
  </si>
  <si>
    <t>without calculating the rmsd for the second sample</t>
  </si>
  <si>
    <t>state whether the rmsd for the second sample will</t>
  </si>
  <si>
    <t xml:space="preserve">be smaller, equal or larger than the rmsd for the </t>
  </si>
  <si>
    <t>first sample.</t>
  </si>
  <si>
    <t>(iii)</t>
  </si>
  <si>
    <t>explain your answer to part (ii)</t>
  </si>
  <si>
    <t>x 5</t>
  </si>
  <si>
    <t>n =</t>
  </si>
  <si>
    <t>∑data    =</t>
  </si>
  <si>
    <t>n           =</t>
  </si>
  <si>
    <t xml:space="preserve">∑data= </t>
  </si>
  <si>
    <t>n      =</t>
  </si>
  <si>
    <t>No Mode</t>
  </si>
  <si>
    <t>Value=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</si>
</sst>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i/>
      <sz val="10"/>
      <name val="Times New Roman"/>
      <family val="1"/>
    </font>
    <font>
      <sz val="10"/>
      <color indexed="9"/>
      <name val="Arial"/>
      <family val="0"/>
    </font>
    <font>
      <sz val="8"/>
      <color indexed="10"/>
      <name val="Arial"/>
      <family val="0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0"/>
    </font>
    <font>
      <vertAlign val="superscript"/>
      <sz val="11"/>
      <color indexed="8"/>
      <name val="Calibri"/>
      <family val="2"/>
    </font>
    <font>
      <b/>
      <u val="single"/>
      <sz val="10"/>
      <color indexed="10"/>
      <name val="Arial"/>
      <family val="0"/>
    </font>
    <font>
      <b/>
      <i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Arial"/>
      <family val="0"/>
    </font>
    <font>
      <u val="single"/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 horizontal="right"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 quotePrefix="1">
      <alignment horizontal="center"/>
    </xf>
    <xf numFmtId="0" fontId="19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vertical="center" wrapText="1"/>
      <protection hidden="1"/>
    </xf>
    <xf numFmtId="0" fontId="11" fillId="33" borderId="15" xfId="0" applyFont="1" applyFill="1" applyBorder="1" applyAlignment="1" applyProtection="1">
      <alignment horizontal="center" vertical="center" wrapText="1"/>
      <protection hidden="1"/>
    </xf>
    <xf numFmtId="0" fontId="11" fillId="33" borderId="16" xfId="0" applyFont="1" applyFill="1" applyBorder="1" applyAlignment="1" applyProtection="1">
      <alignment vertical="center"/>
      <protection hidden="1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11" fillId="33" borderId="18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/>
      <protection hidden="1"/>
    </xf>
    <xf numFmtId="0" fontId="15" fillId="34" borderId="10" xfId="0" applyFont="1" applyFill="1" applyBorder="1" applyAlignment="1" applyProtection="1">
      <alignment horizontal="center"/>
      <protection hidden="1"/>
    </xf>
    <xf numFmtId="1" fontId="15" fillId="34" borderId="10" xfId="0" applyNumberFormat="1" applyFont="1" applyFill="1" applyBorder="1" applyAlignment="1" applyProtection="1">
      <alignment horizontal="center"/>
      <protection hidden="1"/>
    </xf>
    <xf numFmtId="1" fontId="11" fillId="33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1" fillId="33" borderId="18" xfId="0" applyFont="1" applyFill="1" applyBorder="1" applyAlignment="1" applyProtection="1">
      <alignment/>
      <protection hidden="1"/>
    </xf>
    <xf numFmtId="0" fontId="11" fillId="33" borderId="20" xfId="0" applyFont="1" applyFill="1" applyBorder="1" applyAlignment="1" applyProtection="1">
      <alignment/>
      <protection hidden="1"/>
    </xf>
    <xf numFmtId="0" fontId="11" fillId="33" borderId="21" xfId="0" applyFont="1" applyFill="1" applyBorder="1" applyAlignment="1" applyProtection="1">
      <alignment/>
      <protection hidden="1"/>
    </xf>
    <xf numFmtId="0" fontId="11" fillId="33" borderId="22" xfId="0" applyFont="1" applyFill="1" applyBorder="1" applyAlignment="1" applyProtection="1">
      <alignment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4" fontId="3" fillId="34" borderId="24" xfId="0" applyNumberFormat="1" applyFont="1" applyFill="1" applyBorder="1" applyAlignment="1" applyProtection="1">
      <alignment horizontal="center" vertical="center"/>
      <protection locked="0"/>
    </xf>
    <xf numFmtId="164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3" fillId="34" borderId="24" xfId="0" applyFont="1" applyFill="1" applyBorder="1" applyAlignment="1" applyProtection="1">
      <alignment horizontal="center" wrapText="1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1" xfId="44" applyNumberFormat="1" applyFont="1" applyFill="1" applyBorder="1" applyAlignment="1" applyProtection="1">
      <alignment horizontal="center"/>
      <protection locked="0"/>
    </xf>
    <xf numFmtId="0" fontId="3" fillId="34" borderId="13" xfId="44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>
      <alignment horizontal="center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1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64" fontId="3" fillId="34" borderId="24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58" fillId="34" borderId="0" xfId="0" applyFont="1" applyFill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hidden="1"/>
    </xf>
    <xf numFmtId="2" fontId="11" fillId="33" borderId="0" xfId="0" applyNumberFormat="1" applyFont="1" applyFill="1" applyBorder="1" applyAlignment="1" applyProtection="1">
      <alignment/>
      <protection hidden="1"/>
    </xf>
    <xf numFmtId="1" fontId="2" fillId="34" borderId="0" xfId="0" applyNumberFormat="1" applyFont="1" applyFill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" fontId="2" fillId="34" borderId="12" xfId="0" applyNumberFormat="1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left"/>
      <protection hidden="1"/>
    </xf>
    <xf numFmtId="0" fontId="2" fillId="34" borderId="24" xfId="0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 locked="0"/>
    </xf>
    <xf numFmtId="0" fontId="3" fillId="34" borderId="24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right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 horizontal="center"/>
      <protection hidden="1"/>
    </xf>
    <xf numFmtId="164" fontId="16" fillId="34" borderId="0" xfId="0" applyNumberFormat="1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 locked="0"/>
    </xf>
    <xf numFmtId="164" fontId="1" fillId="34" borderId="0" xfId="0" applyNumberFormat="1" applyFont="1" applyFill="1" applyAlignment="1" applyProtection="1">
      <alignment horizontal="center"/>
      <protection hidden="1" locked="0"/>
    </xf>
    <xf numFmtId="0" fontId="7" fillId="34" borderId="0" xfId="0" applyFont="1" applyFill="1" applyAlignment="1" applyProtection="1">
      <alignment horizontal="center"/>
      <protection hidden="1" locked="0"/>
    </xf>
    <xf numFmtId="164" fontId="7" fillId="34" borderId="0" xfId="0" applyNumberFormat="1" applyFont="1" applyFill="1" applyAlignment="1" applyProtection="1">
      <alignment horizontal="center"/>
      <protection hidden="1" locked="0"/>
    </xf>
    <xf numFmtId="0" fontId="0" fillId="34" borderId="0" xfId="0" applyFill="1" applyAlignment="1" applyProtection="1">
      <alignment horizontal="center"/>
      <protection hidden="1"/>
    </xf>
    <xf numFmtId="164" fontId="3" fillId="34" borderId="0" xfId="0" applyNumberFormat="1" applyFont="1" applyFill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3" fillId="34" borderId="0" xfId="44" applyNumberFormat="1" applyFont="1" applyFill="1" applyAlignment="1" applyProtection="1">
      <alignment horizontal="center"/>
      <protection hidden="1"/>
    </xf>
    <xf numFmtId="0" fontId="18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075"/>
          <c:w val="0.90875"/>
          <c:h val="0.912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'Answers Test'!$AC$63:$AC$73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18</c:v>
                </c:pt>
                <c:pt idx="4">
                  <c:v>31</c:v>
                </c:pt>
                <c:pt idx="5">
                  <c:v>53</c:v>
                </c:pt>
                <c:pt idx="6">
                  <c:v>68</c:v>
                </c:pt>
                <c:pt idx="7">
                  <c:v>74</c:v>
                </c:pt>
                <c:pt idx="8">
                  <c:v>82</c:v>
                </c:pt>
                <c:pt idx="9">
                  <c:v>89</c:v>
                </c:pt>
                <c:pt idx="10">
                  <c:v>90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Test!$AD$63:$AD$68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Test!$AH$63:$AH$73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'Answers Test'!$AA$63:$AA$73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Test!$AL$63:$AL$73</c:f>
              <c:numCache/>
            </c:numRef>
          </c:val>
          <c:smooth val="0"/>
        </c:ser>
        <c:marker val="1"/>
        <c:axId val="7803892"/>
        <c:axId val="3126165"/>
      </c:lineChart>
      <c:catAx>
        <c:axId val="7803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in an English Test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165"/>
        <c:crossesAt val="0"/>
        <c:auto val="1"/>
        <c:lblOffset val="100"/>
        <c:tickLblSkip val="1"/>
        <c:noMultiLvlLbl val="0"/>
      </c:catAx>
      <c:valAx>
        <c:axId val="31261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92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075"/>
          <c:w val="0.912"/>
          <c:h val="0.912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'Answers Test'!$AA$63:$AA$73</c:f>
              <c:numCache/>
            </c:numRef>
          </c:cat>
          <c:val>
            <c:numRef>
              <c:f>'Answers Test'!$AC$63:$AC$73</c:f>
              <c:numCache/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'Answers Test'!$AD$63:$AD$68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'Answers Test'!$AH$63:$AH$73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80008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'Answers Test'!$AL$63:$AL$73</c:f>
              <c:numCache/>
            </c:numRef>
          </c:val>
          <c:smooth val="0"/>
        </c:ser>
        <c:marker val="1"/>
        <c:axId val="28135486"/>
        <c:axId val="51892783"/>
      </c:lineChart>
      <c:catAx>
        <c:axId val="2813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in an English Test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2783"/>
        <c:crossesAt val="0"/>
        <c:auto val="1"/>
        <c:lblOffset val="100"/>
        <c:tickLblSkip val="1"/>
        <c:noMultiLvlLbl val="0"/>
      </c:catAx>
      <c:valAx>
        <c:axId val="518927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486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57150</xdr:rowOff>
    </xdr:from>
    <xdr:to>
      <xdr:col>15</xdr:col>
      <xdr:colOff>104775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57150" y="9839325"/>
        <a:ext cx="44672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38100</xdr:colOff>
      <xdr:row>66</xdr:row>
      <xdr:rowOff>66675</xdr:rowOff>
    </xdr:from>
    <xdr:ext cx="2028825" cy="371475"/>
    <xdr:sp>
      <xdr:nvSpPr>
        <xdr:cNvPr id="2" name="Text Box 3"/>
        <xdr:cNvSpPr txBox="1">
          <a:spLocks noChangeArrowheads="1"/>
        </xdr:cNvSpPr>
      </xdr:nvSpPr>
      <xdr:spPr>
        <a:xfrm>
          <a:off x="9915525" y="11210925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Box</a:t>
          </a:r>
        </a:p>
      </xdr:txBody>
    </xdr:sp>
    <xdr:clientData/>
  </xdr:oneCellAnchor>
  <xdr:twoCellAnchor>
    <xdr:from>
      <xdr:col>25</xdr:col>
      <xdr:colOff>85725</xdr:colOff>
      <xdr:row>0</xdr:row>
      <xdr:rowOff>323850</xdr:rowOff>
    </xdr:from>
    <xdr:to>
      <xdr:col>27</xdr:col>
      <xdr:colOff>561975</xdr:colOff>
      <xdr:row>3</xdr:row>
      <xdr:rowOff>142875</xdr:rowOff>
    </xdr:to>
    <xdr:sp macro="[0]!Setpage">
      <xdr:nvSpPr>
        <xdr:cNvPr id="3" name="Rounded Rectangle 13"/>
        <xdr:cNvSpPr>
          <a:spLocks/>
        </xdr:cNvSpPr>
      </xdr:nvSpPr>
      <xdr:spPr>
        <a:xfrm>
          <a:off x="7134225" y="323850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25</xdr:col>
      <xdr:colOff>104775</xdr:colOff>
      <xdr:row>4</xdr:row>
      <xdr:rowOff>142875</xdr:rowOff>
    </xdr:from>
    <xdr:to>
      <xdr:col>27</xdr:col>
      <xdr:colOff>581025</xdr:colOff>
      <xdr:row>8</xdr:row>
      <xdr:rowOff>28575</xdr:rowOff>
    </xdr:to>
    <xdr:sp>
      <xdr:nvSpPr>
        <xdr:cNvPr id="4" name="Rounded Rectangle 13"/>
        <xdr:cNvSpPr>
          <a:spLocks/>
        </xdr:cNvSpPr>
      </xdr:nvSpPr>
      <xdr:spPr>
        <a:xfrm>
          <a:off x="7153275" y="101917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 Questions</a:t>
          </a:r>
        </a:p>
      </xdr:txBody>
    </xdr:sp>
    <xdr:clientData/>
  </xdr:twoCellAnchor>
  <xdr:twoCellAnchor>
    <xdr:from>
      <xdr:col>25</xdr:col>
      <xdr:colOff>123825</xdr:colOff>
      <xdr:row>9</xdr:row>
      <xdr:rowOff>9525</xdr:rowOff>
    </xdr:from>
    <xdr:to>
      <xdr:col>27</xdr:col>
      <xdr:colOff>600075</xdr:colOff>
      <xdr:row>12</xdr:row>
      <xdr:rowOff>133350</xdr:rowOff>
    </xdr:to>
    <xdr:sp>
      <xdr:nvSpPr>
        <xdr:cNvPr id="5" name="Rounded Rectangle 13"/>
        <xdr:cNvSpPr>
          <a:spLocks/>
        </xdr:cNvSpPr>
      </xdr:nvSpPr>
      <xdr:spPr>
        <a:xfrm>
          <a:off x="7172325" y="1695450"/>
          <a:ext cx="18192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Print Questions and Answers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</xdr:row>
      <xdr:rowOff>57150</xdr:rowOff>
    </xdr:from>
    <xdr:to>
      <xdr:col>15</xdr:col>
      <xdr:colOff>104775</xdr:colOff>
      <xdr:row>85</xdr:row>
      <xdr:rowOff>19050</xdr:rowOff>
    </xdr:to>
    <xdr:graphicFrame>
      <xdr:nvGraphicFramePr>
        <xdr:cNvPr id="1" name="Chart 1"/>
        <xdr:cNvGraphicFramePr/>
      </xdr:nvGraphicFramePr>
      <xdr:xfrm>
        <a:off x="57150" y="9839325"/>
        <a:ext cx="46291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85725</xdr:colOff>
      <xdr:row>65</xdr:row>
      <xdr:rowOff>142875</xdr:rowOff>
    </xdr:from>
    <xdr:ext cx="2028825" cy="371475"/>
    <xdr:sp>
      <xdr:nvSpPr>
        <xdr:cNvPr id="2" name="Text Box 2"/>
        <xdr:cNvSpPr txBox="1">
          <a:spLocks noChangeArrowheads="1"/>
        </xdr:cNvSpPr>
      </xdr:nvSpPr>
      <xdr:spPr>
        <a:xfrm>
          <a:off x="10163175" y="1108710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Box</a:t>
          </a:r>
        </a:p>
      </xdr:txBody>
    </xdr:sp>
    <xdr:clientData/>
  </xdr:oneCellAnchor>
  <xdr:twoCellAnchor>
    <xdr:from>
      <xdr:col>25</xdr:col>
      <xdr:colOff>161925</xdr:colOff>
      <xdr:row>0</xdr:row>
      <xdr:rowOff>323850</xdr:rowOff>
    </xdr:from>
    <xdr:to>
      <xdr:col>28</xdr:col>
      <xdr:colOff>28575</xdr:colOff>
      <xdr:row>3</xdr:row>
      <xdr:rowOff>142875</xdr:rowOff>
    </xdr:to>
    <xdr:sp macro="[0]!Setpage">
      <xdr:nvSpPr>
        <xdr:cNvPr id="3" name="Rounded Rectangle 13"/>
        <xdr:cNvSpPr>
          <a:spLocks/>
        </xdr:cNvSpPr>
      </xdr:nvSpPr>
      <xdr:spPr>
        <a:xfrm>
          <a:off x="7391400" y="323850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86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4" max="4" width="2.7109375" style="0" bestFit="1" customWidth="1"/>
    <col min="5" max="15" width="3.28125" style="0" customWidth="1"/>
    <col min="16" max="16" width="4.00390625" style="0" customWidth="1"/>
    <col min="18" max="25" width="3.28125" style="0" customWidth="1"/>
    <col min="26" max="26" width="19.00390625" style="0" bestFit="1" customWidth="1"/>
    <col min="27" max="27" width="1.1484375" style="0" customWidth="1"/>
    <col min="29" max="29" width="10.57421875" style="0" customWidth="1"/>
    <col min="30" max="41" width="2.57421875" style="0" customWidth="1"/>
    <col min="42" max="44" width="2.7109375" style="0" customWidth="1"/>
  </cols>
  <sheetData>
    <row r="1" spans="1:48" ht="30.7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45"/>
      <c r="AO1" s="18"/>
      <c r="AP1" s="18"/>
      <c r="AQ1" s="18"/>
      <c r="AR1" s="18"/>
      <c r="AS1" s="18"/>
      <c r="AT1" s="18"/>
      <c r="AU1" s="18"/>
      <c r="AV1" s="18"/>
    </row>
    <row r="2" spans="1:48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2.75">
      <c r="A3" s="11" t="s">
        <v>28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12.75">
      <c r="A4" s="11"/>
      <c r="B4" s="11"/>
      <c r="C4" s="11"/>
      <c r="D4" s="11"/>
      <c r="E4" s="11"/>
      <c r="F4" s="81">
        <f>'Answers Test'!F4</f>
        <v>7</v>
      </c>
      <c r="G4" s="81">
        <f>'Answers Test'!G4</f>
        <v>3</v>
      </c>
      <c r="H4" s="81">
        <f>'Answers Test'!H4</f>
        <v>1</v>
      </c>
      <c r="I4" s="81">
        <f>'Answers Test'!I4</f>
        <v>8</v>
      </c>
      <c r="J4" s="81">
        <f>'Answers Test'!J4</f>
        <v>5</v>
      </c>
      <c r="K4" s="81">
        <f>'Answers Test'!K4</f>
        <v>2</v>
      </c>
      <c r="L4" s="81">
        <f>'Answers Test'!L4</f>
        <v>7</v>
      </c>
      <c r="M4" s="81">
        <f>'Answers Test'!M4</f>
        <v>3</v>
      </c>
      <c r="N4" s="81">
        <f>'Answers Test'!N4</f>
        <v>7</v>
      </c>
      <c r="O4" s="81">
        <f>'Answers Test'!O4</f>
        <v>8</v>
      </c>
      <c r="P4" s="81">
        <f>'Answers Test'!P4</f>
        <v>5</v>
      </c>
      <c r="Q4" s="81"/>
      <c r="R4" s="102" t="s">
        <v>3</v>
      </c>
      <c r="S4" s="102"/>
      <c r="T4" s="48"/>
      <c r="U4" s="54" t="str">
        <f>IF(T4&lt;0.1," ",IF(T4='Answers Test'!T4,"Y","N"))</f>
        <v> </v>
      </c>
      <c r="V4" s="12"/>
      <c r="W4" s="12"/>
      <c r="X4" s="12"/>
      <c r="Y4" s="12"/>
      <c r="Z4" s="40"/>
      <c r="AA4" s="40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12.75">
      <c r="A5" s="11" t="s">
        <v>29</v>
      </c>
      <c r="B5" s="11" t="s">
        <v>2</v>
      </c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81"/>
      <c r="V5" s="12"/>
      <c r="W5" s="12"/>
      <c r="X5" s="12"/>
      <c r="Y5" s="12"/>
      <c r="Z5" s="40"/>
      <c r="AA5" s="4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2"/>
      <c r="R6" s="102" t="s">
        <v>4</v>
      </c>
      <c r="S6" s="102"/>
      <c r="T6" s="48"/>
      <c r="U6" s="54" t="str">
        <f>IF(T6&lt;0.1," ",IF(T6='Answers Test'!T6,"Y","N"))</f>
        <v> </v>
      </c>
      <c r="V6" s="12"/>
      <c r="W6" s="12"/>
      <c r="X6" s="12"/>
      <c r="Y6" s="12"/>
      <c r="Z6" s="40"/>
      <c r="AA6" s="40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2.75">
      <c r="A7" s="11" t="s">
        <v>5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40"/>
      <c r="AA7" s="40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2.75">
      <c r="A8" s="11" t="s">
        <v>28</v>
      </c>
      <c r="B8" s="11" t="s">
        <v>6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0"/>
      <c r="AA8" s="40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2.75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81">
        <f>'Answers Test'!O9</f>
        <v>4</v>
      </c>
      <c r="P9" s="81">
        <f>'Answers Test'!P9</f>
        <v>6</v>
      </c>
      <c r="Q9" s="81">
        <f>'Answers Test'!Q9</f>
        <v>14</v>
      </c>
      <c r="R9" s="81">
        <f>'Answers Test'!R9</f>
        <v>14</v>
      </c>
      <c r="S9" s="81">
        <f>'Answers Test'!S9</f>
        <v>6</v>
      </c>
      <c r="T9" s="81">
        <f>'Answers Test'!T9</f>
        <v>36</v>
      </c>
      <c r="U9" s="81">
        <f>'Answers Test'!U9</f>
        <v>2</v>
      </c>
      <c r="V9" s="81">
        <f>'Answers Test'!V9</f>
        <v>4</v>
      </c>
      <c r="W9" s="12"/>
      <c r="X9" s="12"/>
      <c r="Y9" s="12"/>
      <c r="Z9" s="40"/>
      <c r="AA9" s="40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2.75">
      <c r="A10" s="11"/>
      <c r="B10" s="11"/>
      <c r="C10" s="11"/>
      <c r="D10" s="11"/>
      <c r="E10" s="11"/>
      <c r="F10" s="12"/>
      <c r="G10" s="12"/>
      <c r="H10" s="48"/>
      <c r="I10" s="48"/>
      <c r="J10" s="48"/>
      <c r="K10" s="48"/>
      <c r="L10" s="48"/>
      <c r="M10" s="48"/>
      <c r="N10" s="48"/>
      <c r="O10" s="48"/>
      <c r="P10" s="44" t="str">
        <f>IF(O10&lt;0.01," ",AND(H10='Answers Test'!H10,I10='Answers Test'!I10,J10='Answers Test'!J10,K10='Answers Test'!K10,L10='Answers Test'!L10,M10='Answers Test'!M10,N10='Answers Test'!N10,O10='Answers Test'!O10))</f>
        <v> </v>
      </c>
      <c r="Q10" s="46" t="str">
        <f>IF(O10&lt;0.01," ",IF(P10=TRUE,"Y","N "))</f>
        <v> </v>
      </c>
      <c r="R10" s="12"/>
      <c r="S10" s="12"/>
      <c r="T10" s="12"/>
      <c r="U10" s="12"/>
      <c r="V10" s="81"/>
      <c r="W10" s="12"/>
      <c r="X10" s="12"/>
      <c r="Y10" s="12"/>
      <c r="Z10" s="40"/>
      <c r="AA10" s="40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2.75">
      <c r="A11" s="11" t="s">
        <v>29</v>
      </c>
      <c r="B11" s="11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2" t="s">
        <v>4</v>
      </c>
      <c r="S11" s="102"/>
      <c r="T11" s="103"/>
      <c r="U11" s="104"/>
      <c r="V11" s="54" t="str">
        <f>IF(T11&lt;0.1," ",IF(T11='Answers Test'!T11,"Y","N"))</f>
        <v> </v>
      </c>
      <c r="W11" s="12"/>
      <c r="X11" s="12"/>
      <c r="Y11" s="12"/>
      <c r="Z11" s="40"/>
      <c r="AA11" s="40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ht="12.75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81"/>
      <c r="W12" s="12"/>
      <c r="X12" s="12"/>
      <c r="Y12" s="12"/>
      <c r="Z12" s="40"/>
      <c r="AA12" s="40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2.75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0"/>
      <c r="W13" s="11"/>
      <c r="X13" s="11"/>
      <c r="Y13" s="11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2.75">
      <c r="A14" s="11" t="s">
        <v>28</v>
      </c>
      <c r="B14" s="11" t="s">
        <v>8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1"/>
      <c r="O14" s="11" t="s">
        <v>89</v>
      </c>
      <c r="P14" s="11"/>
      <c r="Q14" s="48"/>
      <c r="R14" s="102" t="s">
        <v>9</v>
      </c>
      <c r="S14" s="102"/>
      <c r="T14" s="103"/>
      <c r="U14" s="104"/>
      <c r="V14" s="54" t="str">
        <f>IF(T14&lt;0.1," ",IF(T14='Answers Test'!T14,"Y","N"))</f>
        <v> </v>
      </c>
      <c r="W14" s="11"/>
      <c r="X14" s="11"/>
      <c r="Y14" s="11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2.75">
      <c r="A15" s="11"/>
      <c r="B15" s="11"/>
      <c r="C15" s="11"/>
      <c r="D15" s="11"/>
      <c r="E15" s="11"/>
      <c r="F15" s="11"/>
      <c r="G15" s="11"/>
      <c r="H15" s="80">
        <f>'Answers Test'!H15</f>
        <v>6</v>
      </c>
      <c r="I15" s="80">
        <f>'Answers Test'!I15</f>
        <v>2</v>
      </c>
      <c r="J15" s="80">
        <f>'Answers Test'!J15</f>
        <v>6</v>
      </c>
      <c r="K15" s="80">
        <f>'Answers Test'!K15</f>
        <v>2</v>
      </c>
      <c r="L15" s="80">
        <f>'Answers Test'!L15</f>
        <v>20</v>
      </c>
      <c r="M15" s="80">
        <f>'Answers Test'!M15</f>
        <v>9</v>
      </c>
      <c r="N15" s="11"/>
      <c r="O15" s="11" t="s">
        <v>90</v>
      </c>
      <c r="P15" s="11"/>
      <c r="Q15" s="48"/>
      <c r="R15" s="11"/>
      <c r="S15" s="11"/>
      <c r="T15" s="11"/>
      <c r="U15" s="11"/>
      <c r="V15" s="80"/>
      <c r="W15" s="11"/>
      <c r="X15" s="11"/>
      <c r="Y15" s="11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0"/>
      <c r="W16" s="11"/>
      <c r="X16" s="11"/>
      <c r="Y16" s="11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2.75">
      <c r="A17" s="11" t="s">
        <v>29</v>
      </c>
      <c r="B17" s="11" t="s">
        <v>2</v>
      </c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2" t="s">
        <v>4</v>
      </c>
      <c r="S17" s="102"/>
      <c r="T17" s="103"/>
      <c r="U17" s="104"/>
      <c r="V17" s="54" t="str">
        <f>IF(T17&lt;0.1," ",IF(T17='Answers Test'!T17,"Y","N"))</f>
        <v> </v>
      </c>
      <c r="W17" s="11"/>
      <c r="X17" s="11"/>
      <c r="Y17" s="1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2.75">
      <c r="A19" s="11" t="s">
        <v>12</v>
      </c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12.75">
      <c r="A21" s="11" t="s">
        <v>28</v>
      </c>
      <c r="B21" s="11"/>
      <c r="C21" s="11"/>
      <c r="D21" s="11"/>
      <c r="E21" s="80">
        <f>'Answers Test'!E21</f>
        <v>19</v>
      </c>
      <c r="F21" s="80">
        <f>'Answers Test'!F21</f>
        <v>18</v>
      </c>
      <c r="G21" s="80">
        <f>'Answers Test'!G21</f>
        <v>19</v>
      </c>
      <c r="H21" s="80">
        <f>'Answers Test'!H21</f>
        <v>27</v>
      </c>
      <c r="I21" s="80">
        <f>'Answers Test'!I21</f>
        <v>26</v>
      </c>
      <c r="J21" s="80">
        <f>'Answers Test'!J21</f>
        <v>23</v>
      </c>
      <c r="K21" s="80">
        <f>'Answers Test'!K21</f>
        <v>18</v>
      </c>
      <c r="L21" s="80">
        <f>'Answers Test'!L21</f>
        <v>26</v>
      </c>
      <c r="M21" s="80">
        <f>'Answers Test'!M21</f>
        <v>26</v>
      </c>
      <c r="N21" s="80">
        <f>'Answers Test'!N21</f>
        <v>26</v>
      </c>
      <c r="O21" s="11"/>
      <c r="P21" s="11"/>
      <c r="Q21" s="11" t="s">
        <v>87</v>
      </c>
      <c r="R21" s="103"/>
      <c r="S21" s="104"/>
      <c r="T21" s="13" t="str">
        <f>IF(R21&lt;0.1," ",IF(R21='Answers Test'!R21,"Y","N"))</f>
        <v> </v>
      </c>
      <c r="U21" s="11"/>
      <c r="V21" s="11"/>
      <c r="W21" s="11"/>
      <c r="X21" s="11"/>
      <c r="Y21" s="1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12.75">
      <c r="A22" s="11"/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/>
      <c r="P22" s="11"/>
      <c r="Q22" s="11" t="s">
        <v>88</v>
      </c>
      <c r="R22" s="106"/>
      <c r="S22" s="107"/>
      <c r="T22" s="13" t="str">
        <f>IF(R22&lt;0.1," ",IF(R22='Answers Test'!R22,"Y","N"))</f>
        <v> </v>
      </c>
      <c r="U22" s="11"/>
      <c r="V22" s="11"/>
      <c r="W22" s="11"/>
      <c r="X22" s="11"/>
      <c r="Y22" s="11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12.75">
      <c r="A23" s="11"/>
      <c r="B23" s="11"/>
      <c r="C23" s="11"/>
      <c r="D23" s="11"/>
      <c r="E23" s="11"/>
      <c r="F23" s="11"/>
      <c r="G23" s="80"/>
      <c r="H23" s="54" t="str">
        <f>IF(G24&lt;0.1," ",IF(G24='Answers Test'!G24,"Y","N"))</f>
        <v> </v>
      </c>
      <c r="I23" s="80"/>
      <c r="J23" s="80"/>
      <c r="K23" s="80"/>
      <c r="L23" s="54"/>
      <c r="M23" s="80"/>
      <c r="N23" s="80"/>
      <c r="O23" s="80"/>
      <c r="P23" s="80"/>
      <c r="Q23" s="80"/>
      <c r="R23" s="11"/>
      <c r="S23" s="11"/>
      <c r="T23" s="11"/>
      <c r="U23" s="11"/>
      <c r="V23" s="11"/>
      <c r="W23" s="11"/>
      <c r="X23" s="11"/>
      <c r="Y23" s="11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t="12.75">
      <c r="A24" s="11"/>
      <c r="B24" s="11"/>
      <c r="C24" s="11"/>
      <c r="D24" s="11"/>
      <c r="E24" s="102" t="s">
        <v>9</v>
      </c>
      <c r="F24" s="102"/>
      <c r="G24" s="108"/>
      <c r="H24" s="109"/>
      <c r="I24" s="102" t="s">
        <v>3</v>
      </c>
      <c r="J24" s="102"/>
      <c r="K24" s="103"/>
      <c r="L24" s="104"/>
      <c r="M24" s="111" t="str">
        <f>IF(K24&lt;0.1," ",IF(K24='Answers Test'!K24,"Y","N"))</f>
        <v> </v>
      </c>
      <c r="N24" s="111"/>
      <c r="O24" s="102" t="s">
        <v>4</v>
      </c>
      <c r="P24" s="102"/>
      <c r="Q24" s="48"/>
      <c r="R24" s="54" t="str">
        <f>IF(Q24&lt;0.1," ",IF(Q24='Answers Test'!Q24,"Y","N"))</f>
        <v> </v>
      </c>
      <c r="S24" s="11"/>
      <c r="T24" s="11"/>
      <c r="U24" s="11"/>
      <c r="V24" s="11"/>
      <c r="W24" s="11"/>
      <c r="X24" s="11"/>
      <c r="Y24" s="1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t="12.75">
      <c r="A26" s="11" t="s">
        <v>29</v>
      </c>
      <c r="B26" s="11"/>
      <c r="C26" s="11"/>
      <c r="D26" s="11"/>
      <c r="E26" s="80">
        <f>'Answers Test'!E26</f>
        <v>33</v>
      </c>
      <c r="F26" s="80">
        <f>'Answers Test'!F26</f>
        <v>40</v>
      </c>
      <c r="G26" s="80">
        <f>'Answers Test'!G26</f>
        <v>94</v>
      </c>
      <c r="H26" s="80">
        <f>'Answers Test'!H26</f>
        <v>37</v>
      </c>
      <c r="I26" s="80">
        <f>'Answers Test'!I26</f>
        <v>93</v>
      </c>
      <c r="J26" s="80">
        <f>'Answers Test'!J26</f>
        <v>73</v>
      </c>
      <c r="K26" s="80">
        <f>'Answers Test'!K26</f>
        <v>61</v>
      </c>
      <c r="L26" s="80">
        <f>'Answers Test'!L26</f>
        <v>69</v>
      </c>
      <c r="M26" s="80">
        <f>'Answers Test'!M26</f>
        <v>37</v>
      </c>
      <c r="N26" s="80">
        <f>'Answers Test'!N26</f>
        <v>66</v>
      </c>
      <c r="O26" s="11"/>
      <c r="P26" s="11"/>
      <c r="Q26" s="11" t="s">
        <v>10</v>
      </c>
      <c r="R26" s="113"/>
      <c r="S26" s="114"/>
      <c r="T26" s="54" t="str">
        <f>IF(R26&lt;0.1," ",IF(R26='Answers Test'!R26,"Y","N"))</f>
        <v> </v>
      </c>
      <c r="U26" s="11"/>
      <c r="V26" s="11"/>
      <c r="W26" s="11"/>
      <c r="X26" s="11"/>
      <c r="Y26" s="11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 t="s">
        <v>11</v>
      </c>
      <c r="R27" s="106"/>
      <c r="S27" s="107"/>
      <c r="T27" s="54" t="str">
        <f>IF(R27&lt;0.1," ",IF(R27='Answers Test'!R27,"Y","N"))</f>
        <v> </v>
      </c>
      <c r="U27" s="11"/>
      <c r="V27" s="11"/>
      <c r="W27" s="11"/>
      <c r="X27" s="11"/>
      <c r="Y27" s="11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12.75">
      <c r="A28" s="11"/>
      <c r="B28" s="11"/>
      <c r="C28" s="11"/>
      <c r="D28" s="11"/>
      <c r="E28" s="11"/>
      <c r="F28" s="11"/>
      <c r="G28" s="11"/>
      <c r="H28" s="54" t="str">
        <f>IF(G29&lt;0.1," ",IF(G29='Answers Test'!G29,"Y","N"))</f>
        <v> </v>
      </c>
      <c r="I28" s="80"/>
      <c r="J28" s="80"/>
      <c r="K28" s="80"/>
      <c r="L28" s="54" t="str">
        <f>IF(K29&lt;0.1," ",IF(K29='Answers Test'!K29,"Y","N"))</f>
        <v> </v>
      </c>
      <c r="M28" s="80"/>
      <c r="N28" s="80"/>
      <c r="O28" s="80"/>
      <c r="P28" s="80"/>
      <c r="Q28" s="80"/>
      <c r="R28" s="11"/>
      <c r="S28" s="11"/>
      <c r="T28" s="11"/>
      <c r="U28" s="11"/>
      <c r="V28" s="11"/>
      <c r="W28" s="11"/>
      <c r="X28" s="11"/>
      <c r="Y28" s="11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t="12.75">
      <c r="A29" s="11"/>
      <c r="B29" s="11"/>
      <c r="C29" s="11"/>
      <c r="D29" s="11"/>
      <c r="E29" s="102" t="s">
        <v>9</v>
      </c>
      <c r="F29" s="102"/>
      <c r="G29" s="103"/>
      <c r="H29" s="104"/>
      <c r="I29" s="102" t="s">
        <v>3</v>
      </c>
      <c r="J29" s="102"/>
      <c r="K29" s="103"/>
      <c r="L29" s="110"/>
      <c r="M29" s="104"/>
      <c r="N29" s="11"/>
      <c r="O29" s="102" t="s">
        <v>4</v>
      </c>
      <c r="P29" s="102"/>
      <c r="Q29" s="48"/>
      <c r="R29" s="13" t="str">
        <f>IF(Q29&lt;0.1," ",IF(Q29='Answers Test'!Q29,"Y","N"))</f>
        <v> </v>
      </c>
      <c r="S29" s="11"/>
      <c r="T29" s="11"/>
      <c r="U29" s="11"/>
      <c r="V29" s="11"/>
      <c r="W29" s="11"/>
      <c r="X29" s="11"/>
      <c r="Y29" s="11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t="12.75">
      <c r="A32" s="11"/>
      <c r="B32" s="11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2.75">
      <c r="A34" s="11"/>
      <c r="B34" s="11"/>
      <c r="C34" s="11"/>
      <c r="D34" s="80">
        <f>'Answers Test'!D34</f>
        <v>5</v>
      </c>
      <c r="E34" s="80">
        <f>'Answers Test'!E34</f>
        <v>10</v>
      </c>
      <c r="F34" s="80">
        <f>'Answers Test'!F34</f>
        <v>7</v>
      </c>
      <c r="G34" s="80">
        <f>'Answers Test'!G34</f>
        <v>2</v>
      </c>
      <c r="H34" s="80">
        <f>'Answers Test'!H34</f>
        <v>3</v>
      </c>
      <c r="I34" s="80">
        <f>'Answers Test'!I34</f>
        <v>4</v>
      </c>
      <c r="J34" s="80">
        <f>'Answers Test'!J34</f>
        <v>7</v>
      </c>
      <c r="K34" s="80">
        <f>'Answers Test'!K34</f>
        <v>7</v>
      </c>
      <c r="L34" s="80">
        <f>'Answers Test'!L34</f>
        <v>6</v>
      </c>
      <c r="M34" s="80">
        <f>'Answers Test'!M34</f>
        <v>2</v>
      </c>
      <c r="N34" s="80">
        <f>'Answers Test'!N34</f>
        <v>7</v>
      </c>
      <c r="O34" s="80">
        <f>'Answers Test'!O34</f>
        <v>6</v>
      </c>
      <c r="P34" s="80">
        <f>'Answers Test'!P34</f>
        <v>5</v>
      </c>
      <c r="Q34" s="81">
        <f>'Answers Test'!Q34</f>
        <v>2</v>
      </c>
      <c r="R34" s="80">
        <f>'Answers Test'!R34</f>
        <v>3</v>
      </c>
      <c r="S34" s="80">
        <f>'Answers Test'!S34</f>
        <v>6</v>
      </c>
      <c r="T34" s="80">
        <f>'Answers Test'!T34</f>
        <v>5</v>
      </c>
      <c r="U34" s="80">
        <f>'Answers Test'!U34</f>
        <v>2</v>
      </c>
      <c r="V34" s="80">
        <f>'Answers Test'!V34</f>
        <v>7</v>
      </c>
      <c r="W34" s="11"/>
      <c r="X34" s="11"/>
      <c r="Y34" s="1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2.75">
      <c r="A35" s="11"/>
      <c r="B35" s="11"/>
      <c r="C35" s="1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1"/>
      <c r="X35" s="11"/>
      <c r="Y35" s="11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2.75">
      <c r="A36" s="11"/>
      <c r="B36" s="11"/>
      <c r="C36" s="11"/>
      <c r="D36" s="11"/>
      <c r="E36" s="11"/>
      <c r="F36" s="11"/>
      <c r="G36" s="11"/>
      <c r="H36" s="54"/>
      <c r="I36" s="80"/>
      <c r="J36" s="80"/>
      <c r="K36" s="80"/>
      <c r="L36" s="54"/>
      <c r="M36" s="80"/>
      <c r="N36" s="80"/>
      <c r="O36" s="80"/>
      <c r="P36" s="80"/>
      <c r="Q36" s="80"/>
      <c r="R36" s="11"/>
      <c r="S36" s="11"/>
      <c r="T36" s="11"/>
      <c r="U36" s="11"/>
      <c r="V36" s="11"/>
      <c r="W36" s="11"/>
      <c r="X36" s="11"/>
      <c r="Y36" s="1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t="12.75">
      <c r="A37" s="11"/>
      <c r="B37" s="11"/>
      <c r="C37" s="11"/>
      <c r="D37" s="11"/>
      <c r="E37" s="102" t="s">
        <v>3</v>
      </c>
      <c r="F37" s="102"/>
      <c r="G37" s="103"/>
      <c r="H37" s="104"/>
      <c r="I37" s="79" t="str">
        <f>IF(G37&lt;0.1," ",IF(G37='Answers Test'!G37,"Y","N"))</f>
        <v> </v>
      </c>
      <c r="J37" s="47"/>
      <c r="K37" s="102" t="s">
        <v>4</v>
      </c>
      <c r="L37" s="102"/>
      <c r="M37" s="48"/>
      <c r="N37" s="54" t="str">
        <f>IF(M37&lt;0.1," ",IF(M37='Answers Test'!M37,"Y","N"))</f>
        <v> </v>
      </c>
      <c r="O37" s="11" t="s">
        <v>16</v>
      </c>
      <c r="P37" s="11"/>
      <c r="Q37" s="48"/>
      <c r="R37" s="54" t="str">
        <f>IF(Q37&lt;0.1," ",IF(Q37='Answers Test'!Q37,"Y","N"))</f>
        <v> </v>
      </c>
      <c r="S37" s="11"/>
      <c r="T37" s="11"/>
      <c r="U37" s="11"/>
      <c r="V37" s="11"/>
      <c r="W37" s="11"/>
      <c r="X37" s="11"/>
      <c r="Y37" s="1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2.75">
      <c r="A39" s="11" t="s">
        <v>17</v>
      </c>
      <c r="B39" s="11" t="s">
        <v>22</v>
      </c>
      <c r="C39" s="11"/>
      <c r="D39" s="11"/>
      <c r="E39" s="11"/>
      <c r="G39" s="11"/>
      <c r="H39" s="11">
        <f>'Answers Test'!H39</f>
        <v>11</v>
      </c>
      <c r="I39" s="11" t="s">
        <v>21</v>
      </c>
      <c r="J39" s="11"/>
      <c r="K39" s="11"/>
      <c r="L39" s="11"/>
      <c r="M39" s="11"/>
      <c r="N39" s="11"/>
      <c r="O39" s="11"/>
      <c r="Q39" s="11"/>
      <c r="R39" s="11"/>
      <c r="S39" s="11"/>
      <c r="T39" s="11"/>
      <c r="U39" s="11"/>
      <c r="V39" s="11"/>
      <c r="W39" s="11"/>
      <c r="X39" s="11"/>
      <c r="Y39" s="11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12.75">
      <c r="A41" s="11"/>
      <c r="B41" s="11"/>
      <c r="C41" s="11"/>
      <c r="D41" s="11"/>
      <c r="E41" s="82">
        <f>'Answers Test'!E41</f>
        <v>19</v>
      </c>
      <c r="F41" s="82">
        <f>'Answers Test'!F41</f>
        <v>8</v>
      </c>
      <c r="G41" s="82">
        <f>'Answers Test'!G41</f>
        <v>18</v>
      </c>
      <c r="H41" s="82">
        <f>'Answers Test'!H41</f>
        <v>19</v>
      </c>
      <c r="I41" s="16" t="s">
        <v>18</v>
      </c>
      <c r="J41" s="11"/>
      <c r="K41" s="11"/>
      <c r="L41" s="11"/>
      <c r="M41" s="17"/>
      <c r="N41" s="17"/>
      <c r="O41" s="17"/>
      <c r="P41" s="17"/>
      <c r="Q41" s="12"/>
      <c r="R41" s="11"/>
      <c r="S41" s="11"/>
      <c r="T41" s="11"/>
      <c r="U41" s="11"/>
      <c r="V41" s="11"/>
      <c r="W41" s="11"/>
      <c r="X41" s="11"/>
      <c r="Y41" s="11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12.75">
      <c r="A42" s="11"/>
      <c r="B42" s="11"/>
      <c r="C42" s="11"/>
      <c r="D42" s="11"/>
      <c r="E42" s="18" t="s">
        <v>19</v>
      </c>
      <c r="F42" s="11"/>
      <c r="G42" s="11"/>
      <c r="H42" s="11"/>
      <c r="I42" s="11"/>
      <c r="J42" s="11"/>
      <c r="K42" s="11"/>
      <c r="L42" s="11"/>
      <c r="M42" s="102"/>
      <c r="N42" s="102"/>
      <c r="O42" s="102"/>
      <c r="P42" s="102"/>
      <c r="Q42" s="11"/>
      <c r="R42" s="11"/>
      <c r="S42" s="11"/>
      <c r="T42" s="11"/>
      <c r="U42" s="11"/>
      <c r="V42" s="11"/>
      <c r="W42" s="11"/>
      <c r="X42" s="11"/>
      <c r="Y42" s="11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9"/>
      <c r="O43" s="20"/>
      <c r="P43" s="21"/>
      <c r="Q43" s="12"/>
      <c r="R43" s="11"/>
      <c r="S43" s="11"/>
      <c r="T43" s="11"/>
      <c r="U43" s="11"/>
      <c r="V43" s="11"/>
      <c r="W43" s="11"/>
      <c r="X43" s="11"/>
      <c r="Y43" s="11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 t="s">
        <v>18</v>
      </c>
      <c r="Q45" s="12" t="s">
        <v>20</v>
      </c>
      <c r="R45" s="48"/>
      <c r="S45" s="54" t="str">
        <f>IF(R45&lt;0.1," ",IF(R45='Answers Test'!R45,"Y","N"))</f>
        <v> </v>
      </c>
      <c r="T45" s="11"/>
      <c r="U45" s="11"/>
      <c r="V45" s="11"/>
      <c r="W45" s="11"/>
      <c r="X45" s="11"/>
      <c r="Y45" s="11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12.75">
      <c r="A47" s="11" t="s">
        <v>23</v>
      </c>
      <c r="B47" s="11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12.75">
      <c r="A49" s="11" t="s">
        <v>28</v>
      </c>
      <c r="B49" s="11"/>
      <c r="C49" s="11"/>
      <c r="D49" s="11"/>
      <c r="E49" s="80">
        <f>'Answers Test'!E49</f>
        <v>4</v>
      </c>
      <c r="F49" s="80">
        <f>'Answers Test'!F49</f>
        <v>3</v>
      </c>
      <c r="G49" s="80">
        <f>'Answers Test'!G49</f>
        <v>2</v>
      </c>
      <c r="H49" s="80">
        <f>'Answers Test'!H49</f>
        <v>8</v>
      </c>
      <c r="I49" s="80">
        <f>'Answers Test'!I49</f>
        <v>6</v>
      </c>
      <c r="J49" s="80">
        <f>'Answers Test'!J49</f>
        <v>8</v>
      </c>
      <c r="K49" s="80">
        <f>'Answers Test'!K49</f>
        <v>9</v>
      </c>
      <c r="L49" s="80">
        <f>'Answers Test'!L49</f>
        <v>7</v>
      </c>
      <c r="M49" s="80">
        <f>'Answers Test'!M49</f>
        <v>4</v>
      </c>
      <c r="N49" s="8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12.75">
      <c r="A50" s="11"/>
      <c r="B50" s="11"/>
      <c r="C50" s="11"/>
      <c r="D50" s="11"/>
      <c r="E50" s="83"/>
      <c r="F50" s="83"/>
      <c r="G50" s="83"/>
      <c r="H50" s="83"/>
      <c r="I50" s="83"/>
      <c r="J50" s="83"/>
      <c r="K50" s="83"/>
      <c r="L50" s="83"/>
      <c r="M50" s="83"/>
      <c r="N50" s="80"/>
      <c r="O50" s="102"/>
      <c r="P50" s="102"/>
      <c r="Q50" s="13"/>
      <c r="R50" s="11"/>
      <c r="S50" s="11"/>
      <c r="T50" s="11"/>
      <c r="U50" s="11"/>
      <c r="V50" s="11"/>
      <c r="W50" s="11"/>
      <c r="X50" s="11"/>
      <c r="Y50" s="11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t="12.75">
      <c r="A51" s="11"/>
      <c r="B51" s="11"/>
      <c r="C51" s="11"/>
      <c r="D51" s="11"/>
      <c r="E51" s="11"/>
      <c r="F51" s="11"/>
      <c r="G51" s="11"/>
      <c r="H51" s="11"/>
      <c r="I51" s="11" t="s">
        <v>25</v>
      </c>
      <c r="J51" s="11"/>
      <c r="K51" s="53"/>
      <c r="L51" s="54" t="str">
        <f>IF(K51&lt;0.1," ",IF(K51='Answers Test'!K51,"Y","N"))</f>
        <v> </v>
      </c>
      <c r="M51" s="11"/>
      <c r="N51" s="11"/>
      <c r="O51" s="11" t="s">
        <v>16</v>
      </c>
      <c r="P51" s="11"/>
      <c r="Q51" s="48"/>
      <c r="R51" s="54" t="str">
        <f>IF(Q51&lt;0.1," ",IF(Q51='Answers Test'!Q51,"Y","N"))</f>
        <v> </v>
      </c>
      <c r="S51" s="11"/>
      <c r="T51" s="11" t="s">
        <v>27</v>
      </c>
      <c r="U51" s="11"/>
      <c r="V51" s="105"/>
      <c r="W51" s="105"/>
      <c r="X51" s="54" t="str">
        <f>IF(V51&lt;0.1," ",IF(V51='Answers Test'!V51,"Y","N"))</f>
        <v> </v>
      </c>
      <c r="Y51" s="11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12.75">
      <c r="A52" s="11"/>
      <c r="B52" s="11"/>
      <c r="C52" s="11"/>
      <c r="D52" s="11"/>
      <c r="E52" s="11"/>
      <c r="F52" s="11"/>
      <c r="G52" s="11"/>
      <c r="H52" s="11"/>
      <c r="I52" s="11" t="s">
        <v>26</v>
      </c>
      <c r="J52" s="11"/>
      <c r="K52" s="53"/>
      <c r="L52" s="54" t="str">
        <f>IF(K52&lt;0.1," ",IF(K52='Answers Test'!K52,"Y","N"))</f>
        <v> 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12.75">
      <c r="A55" s="11" t="s">
        <v>29</v>
      </c>
      <c r="B55" s="11"/>
      <c r="C55" s="11"/>
      <c r="D55" s="11"/>
      <c r="E55" s="84">
        <f>'Answers Test'!E55</f>
        <v>6.8</v>
      </c>
      <c r="F55" s="84">
        <f>'Answers Test'!F55</f>
        <v>8.2</v>
      </c>
      <c r="G55" s="84">
        <f>'Answers Test'!G55</f>
        <v>6.2</v>
      </c>
      <c r="H55" s="84">
        <f>'Answers Test'!H55</f>
        <v>6.8</v>
      </c>
      <c r="I55" s="84">
        <f>'Answers Test'!I55</f>
        <v>8.8</v>
      </c>
      <c r="J55" s="84">
        <f>'Answers Test'!J55</f>
        <v>7.2</v>
      </c>
      <c r="K55" s="84">
        <f>'Answers Test'!K55</f>
        <v>8.3</v>
      </c>
      <c r="L55" s="84">
        <f>'Answers Test'!L55</f>
        <v>6.4</v>
      </c>
      <c r="M55" s="84">
        <f>'Answers Test'!M55</f>
        <v>7.8</v>
      </c>
      <c r="N55" s="84">
        <f>'Answers Test'!N55</f>
        <v>7</v>
      </c>
      <c r="O55" s="84">
        <f>'Answers Test'!O55</f>
        <v>8.4</v>
      </c>
      <c r="P55" s="84">
        <f>'Answers Test'!P55</f>
        <v>6.7</v>
      </c>
      <c r="Q55" s="84">
        <f>'Answers Test'!Q55</f>
        <v>8.8</v>
      </c>
      <c r="R55" s="84">
        <f>'Answers Test'!R55</f>
        <v>7.3</v>
      </c>
      <c r="S55" s="84">
        <f>'Answers Test'!S55</f>
        <v>7</v>
      </c>
      <c r="T55" s="84">
        <f>'Answers Test'!T55</f>
        <v>8</v>
      </c>
      <c r="U55" s="11"/>
      <c r="V55" s="11"/>
      <c r="W55" s="11"/>
      <c r="X55" s="11"/>
      <c r="Y55" s="1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12.75">
      <c r="A56" s="11"/>
      <c r="B56" s="11"/>
      <c r="C56" s="11"/>
      <c r="D56" s="1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22"/>
      <c r="R56" s="22"/>
      <c r="S56" s="22"/>
      <c r="T56" s="22"/>
      <c r="U56" s="11"/>
      <c r="V56" s="11"/>
      <c r="W56" s="11"/>
      <c r="X56" s="11"/>
      <c r="Y56" s="11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12.75">
      <c r="A57" s="11"/>
      <c r="B57" s="11"/>
      <c r="C57" s="11"/>
      <c r="D57" s="11"/>
      <c r="E57" s="11"/>
      <c r="F57" s="11"/>
      <c r="G57" s="11"/>
      <c r="H57" s="11"/>
      <c r="I57" s="11" t="s">
        <v>25</v>
      </c>
      <c r="J57" s="11"/>
      <c r="K57" s="105"/>
      <c r="L57" s="105"/>
      <c r="M57" s="54" t="str">
        <f>IF(K57&lt;0.1," ",IF(K57='Answers Test'!K57,"Y","N"))</f>
        <v> </v>
      </c>
      <c r="N57" s="11"/>
      <c r="O57" s="11" t="s">
        <v>16</v>
      </c>
      <c r="P57" s="11"/>
      <c r="Q57" s="48"/>
      <c r="R57" s="54" t="str">
        <f>IF(Q57&lt;0.1," ",IF(Q57='Answers Test'!Q57,"Y","N"))</f>
        <v> </v>
      </c>
      <c r="S57" s="11"/>
      <c r="T57" s="11" t="s">
        <v>27</v>
      </c>
      <c r="U57" s="11"/>
      <c r="V57" s="105"/>
      <c r="W57" s="105"/>
      <c r="X57" s="54" t="str">
        <f>IF(V57&lt;0.1," ",IF(V57='Answers Test'!V57,"Y","N"))</f>
        <v> </v>
      </c>
      <c r="Y57" s="11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12.75">
      <c r="A58" s="11"/>
      <c r="B58" s="11"/>
      <c r="C58" s="11"/>
      <c r="D58" s="11"/>
      <c r="E58" s="11"/>
      <c r="F58" s="11"/>
      <c r="G58" s="11"/>
      <c r="H58" s="11"/>
      <c r="I58" s="11" t="s">
        <v>26</v>
      </c>
      <c r="J58" s="11"/>
      <c r="K58" s="105"/>
      <c r="L58" s="105"/>
      <c r="M58" s="54" t="str">
        <f>IF(K58&lt;0.1," ",IF(K58='Answers Test'!K58,"Y","N"))</f>
        <v> 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3.5" thickBo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s">
        <v>45</v>
      </c>
      <c r="R62" s="11"/>
      <c r="S62" s="11"/>
      <c r="T62" s="11"/>
      <c r="U62" s="11"/>
      <c r="V62" s="11"/>
      <c r="W62" s="11"/>
      <c r="X62" s="11"/>
      <c r="Y62" s="11"/>
      <c r="Z62" s="57" t="s">
        <v>31</v>
      </c>
      <c r="AA62" s="58" t="s">
        <v>44</v>
      </c>
      <c r="AB62" s="57" t="s">
        <v>42</v>
      </c>
      <c r="AC62" s="59" t="s">
        <v>43</v>
      </c>
      <c r="AD62" s="60" t="s">
        <v>53</v>
      </c>
      <c r="AE62" s="61"/>
      <c r="AF62" s="62"/>
      <c r="AG62" s="62"/>
      <c r="AH62" s="62" t="s">
        <v>57</v>
      </c>
      <c r="AI62" s="62"/>
      <c r="AJ62" s="62"/>
      <c r="AK62" s="62"/>
      <c r="AL62" s="62" t="s">
        <v>60</v>
      </c>
      <c r="AM62" s="62"/>
      <c r="AN62" s="62"/>
      <c r="AO62" s="62"/>
      <c r="AP62" s="62"/>
      <c r="AQ62" s="62"/>
      <c r="AR62" s="63"/>
      <c r="AS62" s="18"/>
      <c r="AT62" s="18"/>
      <c r="AU62" s="18"/>
      <c r="AV62" s="18"/>
    </row>
    <row r="63" spans="1:48" ht="3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4"/>
      <c r="AA63" s="65">
        <v>0</v>
      </c>
      <c r="AB63" s="65">
        <v>0</v>
      </c>
      <c r="AC63" s="66">
        <v>0</v>
      </c>
      <c r="AD63" s="67">
        <f>$T$67</f>
        <v>0</v>
      </c>
      <c r="AE63" s="68">
        <f>IF($AA63&lt;$T$67+1,0,IF($AA63&gt;$T$67+11,0,1))</f>
        <v>0</v>
      </c>
      <c r="AF63" s="68">
        <f>IF(AE64=0,0,IF(AF62=0,$AB64,0))</f>
        <v>4</v>
      </c>
      <c r="AG63" s="68">
        <f>IF(AF63&lt;0.1," ",((($AA63-$AC63)/($AC64-$AC63))*($AA64-$AA63)+$AA63))</f>
        <v>0</v>
      </c>
      <c r="AH63" s="69">
        <f>$S$72</f>
        <v>0</v>
      </c>
      <c r="AI63" s="68">
        <f>IF($AA63&lt;$S$72+1,0,IF($AA63&gt;$S$72+11,0,1))</f>
        <v>0</v>
      </c>
      <c r="AJ63" s="68">
        <f>IF(AI64=0,0,IF(AJ62=0,$AB64,0))</f>
        <v>4</v>
      </c>
      <c r="AK63" s="68">
        <f>IF(AJ63&lt;0.1," ",((($AA63-$AC63)/($AC64-$AC63))*($AA64-$AA63)+$AA63))</f>
        <v>0</v>
      </c>
      <c r="AL63" s="69">
        <f aca="true" t="shared" si="0" ref="AL63:AL68">$S$71</f>
        <v>0</v>
      </c>
      <c r="AM63" s="68">
        <f>IF($AA63&lt;$S$71+1,0,IF($AA63&gt;$S$71+11,0,1))</f>
        <v>0</v>
      </c>
      <c r="AN63" s="68">
        <f>IF(AM64=0,0,IF(AN62=0,$AB64,0))</f>
        <v>4</v>
      </c>
      <c r="AO63" s="68">
        <f>IF(AN63&lt;0.1," ",((($AA63-$AC63)/($AC64-$AC63))*($AA64-$AA63)+$AA63))</f>
        <v>0</v>
      </c>
      <c r="AP63" s="68"/>
      <c r="AQ63" s="68"/>
      <c r="AR63" s="70"/>
      <c r="AS63" s="18"/>
      <c r="AT63" s="18"/>
      <c r="AU63" s="18"/>
      <c r="AV63" s="18"/>
    </row>
    <row r="64" spans="1:48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46</v>
      </c>
      <c r="R64" s="11"/>
      <c r="S64" s="11"/>
      <c r="T64" s="11"/>
      <c r="U64" s="11"/>
      <c r="V64" s="11"/>
      <c r="W64" s="11"/>
      <c r="X64" s="11"/>
      <c r="Y64" s="11"/>
      <c r="Z64" s="71" t="s">
        <v>32</v>
      </c>
      <c r="AA64" s="72">
        <v>10</v>
      </c>
      <c r="AB64" s="65">
        <v>4</v>
      </c>
      <c r="AC64" s="66">
        <f>AB64</f>
        <v>4</v>
      </c>
      <c r="AD64" s="67">
        <f>$T$67</f>
        <v>0</v>
      </c>
      <c r="AE64" s="68">
        <f aca="true" t="shared" si="1" ref="AE64:AE73">IF(AA64&lt;$T$67+1,0,IF(AA64&gt;$T$67+11,0,1))</f>
        <v>1</v>
      </c>
      <c r="AF64" s="68">
        <f aca="true" t="shared" si="2" ref="AF64:AF73">IF(AE65=0,0,IF(AF63=0,AB65,0))</f>
        <v>0</v>
      </c>
      <c r="AG64" s="68" t="str">
        <f>IF(AF64&lt;0.1," ",(((AA64-AC64)/(AC65-AC64))*(AA65-AA64)+AA64))</f>
        <v> </v>
      </c>
      <c r="AH64" s="69">
        <f>$S$72</f>
        <v>0</v>
      </c>
      <c r="AI64" s="68">
        <f aca="true" t="shared" si="3" ref="AI64:AI73">IF($AA64&lt;$S$72+1,0,IF($AA64&gt;$S$72+11,0,1))</f>
        <v>1</v>
      </c>
      <c r="AJ64" s="68">
        <f aca="true" t="shared" si="4" ref="AJ64:AJ73">IF(AI65=0,0,IF(AJ63=0,$AB65,0))</f>
        <v>0</v>
      </c>
      <c r="AK64" s="68" t="str">
        <f aca="true" t="shared" si="5" ref="AK64:AK73">IF(AJ64&lt;0.1," ",((($AA64-$AC64)/($AC65-$AC64))*($AA65-$AA64)+$AA64))</f>
        <v> </v>
      </c>
      <c r="AL64" s="69">
        <f t="shared" si="0"/>
        <v>0</v>
      </c>
      <c r="AM64" s="68">
        <f aca="true" t="shared" si="6" ref="AM64:AM73">IF($AA64&lt;$S$71+1,0,IF($AA64&gt;$S$71+11,0,1))</f>
        <v>1</v>
      </c>
      <c r="AN64" s="68">
        <f aca="true" t="shared" si="7" ref="AN64:AN73">IF(AM65=0,0,IF(AN63=0,$AB65,0))</f>
        <v>0</v>
      </c>
      <c r="AO64" s="68" t="str">
        <f aca="true" t="shared" si="8" ref="AO64:AO73">IF(AN64&lt;0.1," ",((($AA64-$AC64)/($AC65-$AC64))*($AA65-$AA64)+$AA64))</f>
        <v> </v>
      </c>
      <c r="AP64" s="68">
        <f>IF($R$76&lt;AA64+1,1,0)</f>
        <v>0</v>
      </c>
      <c r="AQ64" s="68">
        <f>IF($R$76&gt;AA64-10,1,0)</f>
        <v>1</v>
      </c>
      <c r="AR64" s="70" t="str">
        <f>IF(AP64+AQ64&lt;2," ",(($R$76-AA63)/(AA64-AA63)*(AB64)+AC63))</f>
        <v> </v>
      </c>
      <c r="AS64" s="18"/>
      <c r="AT64" s="18"/>
      <c r="AU64" s="18"/>
      <c r="AV64" s="18"/>
    </row>
    <row r="65" spans="1:48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71" t="s">
        <v>33</v>
      </c>
      <c r="AA65" s="72">
        <f>AA64+10</f>
        <v>20</v>
      </c>
      <c r="AB65" s="65">
        <v>9</v>
      </c>
      <c r="AC65" s="66">
        <f>AC64+AB65</f>
        <v>13</v>
      </c>
      <c r="AD65" s="67">
        <f>$T$67</f>
        <v>0</v>
      </c>
      <c r="AE65" s="68">
        <f t="shared" si="1"/>
        <v>0</v>
      </c>
      <c r="AF65" s="68">
        <f t="shared" si="2"/>
        <v>0</v>
      </c>
      <c r="AG65" s="68" t="str">
        <f>IF(AF65&lt;0.1," ",(((AA65-AC65)/(AC66-AC65))*(AA66-AA65)+AA65))</f>
        <v> </v>
      </c>
      <c r="AH65" s="69">
        <f>$S$72</f>
        <v>0</v>
      </c>
      <c r="AI65" s="68">
        <f t="shared" si="3"/>
        <v>0</v>
      </c>
      <c r="AJ65" s="68">
        <f t="shared" si="4"/>
        <v>0</v>
      </c>
      <c r="AK65" s="73" t="str">
        <f t="shared" si="5"/>
        <v> </v>
      </c>
      <c r="AL65" s="69">
        <f t="shared" si="0"/>
        <v>0</v>
      </c>
      <c r="AM65" s="68">
        <f t="shared" si="6"/>
        <v>0</v>
      </c>
      <c r="AN65" s="68">
        <f t="shared" si="7"/>
        <v>0</v>
      </c>
      <c r="AO65" s="73" t="str">
        <f t="shared" si="8"/>
        <v> </v>
      </c>
      <c r="AP65" s="68">
        <f aca="true" t="shared" si="9" ref="AP65:AP73">IF($R$76&lt;AA65+1,1,0)</f>
        <v>0</v>
      </c>
      <c r="AQ65" s="68">
        <f aca="true" t="shared" si="10" ref="AQ65:AQ73">IF($R$76&gt;AA65-10,1,0)</f>
        <v>1</v>
      </c>
      <c r="AR65" s="70" t="str">
        <f>IF(AP65+AQ65&lt;2," ",(($R$76-AA64)/(AA65-AA64)*(AB65)+AC64))</f>
        <v> </v>
      </c>
      <c r="AS65" s="18"/>
      <c r="AT65" s="18"/>
      <c r="AU65" s="18"/>
      <c r="AV65" s="18"/>
    </row>
    <row r="66" spans="1:48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47</v>
      </c>
      <c r="R66" s="11"/>
      <c r="S66" s="11"/>
      <c r="T66" s="11"/>
      <c r="U66" s="11"/>
      <c r="V66" s="11"/>
      <c r="W66" s="11"/>
      <c r="X66" s="11"/>
      <c r="Y66" s="11"/>
      <c r="Z66" s="71" t="s">
        <v>34</v>
      </c>
      <c r="AA66" s="72">
        <f aca="true" t="shared" si="11" ref="AA66:AA73">AA65+10</f>
        <v>30</v>
      </c>
      <c r="AB66" s="65">
        <v>9</v>
      </c>
      <c r="AC66" s="66">
        <f aca="true" t="shared" si="12" ref="AC66:AC73">AC65+AB66</f>
        <v>22</v>
      </c>
      <c r="AD66" s="67">
        <f>$T$67</f>
        <v>0</v>
      </c>
      <c r="AE66" s="68">
        <f t="shared" si="1"/>
        <v>0</v>
      </c>
      <c r="AF66" s="68">
        <f t="shared" si="2"/>
        <v>0</v>
      </c>
      <c r="AG66" s="68" t="str">
        <f>IF(AF66&lt;0.1," ",(((AA66-AC66)/(AC67-AC66))*(AA67-AA66)+AA66))</f>
        <v> </v>
      </c>
      <c r="AH66" s="69">
        <f>$S$72</f>
        <v>0</v>
      </c>
      <c r="AI66" s="68">
        <f t="shared" si="3"/>
        <v>0</v>
      </c>
      <c r="AJ66" s="68">
        <f t="shared" si="4"/>
        <v>0</v>
      </c>
      <c r="AK66" s="68" t="str">
        <f t="shared" si="5"/>
        <v> </v>
      </c>
      <c r="AL66" s="69">
        <f t="shared" si="0"/>
        <v>0</v>
      </c>
      <c r="AM66" s="68">
        <f t="shared" si="6"/>
        <v>0</v>
      </c>
      <c r="AN66" s="68">
        <f t="shared" si="7"/>
        <v>0</v>
      </c>
      <c r="AO66" s="68" t="str">
        <f t="shared" si="8"/>
        <v> </v>
      </c>
      <c r="AP66" s="68">
        <f t="shared" si="9"/>
        <v>0</v>
      </c>
      <c r="AQ66" s="68">
        <f t="shared" si="10"/>
        <v>1</v>
      </c>
      <c r="AR66" s="70" t="str">
        <f>IF(AP66+AQ66&lt;2," ",(($R$76-AA65)/(AA66-AA65)*(AB66)+AC65))</f>
        <v> </v>
      </c>
      <c r="AS66" s="18"/>
      <c r="AT66" s="18"/>
      <c r="AU66" s="18"/>
      <c r="AV66" s="18"/>
    </row>
    <row r="67" spans="1:48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2" t="s">
        <v>52</v>
      </c>
      <c r="R67" s="42"/>
      <c r="S67" s="42"/>
      <c r="T67" s="48"/>
      <c r="U67" s="55" t="str">
        <f>IF(T67&lt;0.1," ",IF(T67='Answers Test'!T67,"Y","N"))</f>
        <v> </v>
      </c>
      <c r="V67" s="25"/>
      <c r="W67" s="25"/>
      <c r="X67" s="11"/>
      <c r="Y67" s="11"/>
      <c r="Z67" s="71" t="s">
        <v>35</v>
      </c>
      <c r="AA67" s="72">
        <f t="shared" si="11"/>
        <v>40</v>
      </c>
      <c r="AB67" s="65">
        <v>14</v>
      </c>
      <c r="AC67" s="66">
        <f t="shared" si="12"/>
        <v>36</v>
      </c>
      <c r="AD67" s="67">
        <f>$T$67</f>
        <v>0</v>
      </c>
      <c r="AE67" s="68">
        <f t="shared" si="1"/>
        <v>0</v>
      </c>
      <c r="AF67" s="68">
        <f t="shared" si="2"/>
        <v>0</v>
      </c>
      <c r="AG67" s="73" t="str">
        <f>IF(AF67&lt;0.1," ",(((AA67-AC67)/(AF67))*(AA68-AA67)+AA67))</f>
        <v> </v>
      </c>
      <c r="AH67" s="69"/>
      <c r="AI67" s="68">
        <f t="shared" si="3"/>
        <v>0</v>
      </c>
      <c r="AJ67" s="68">
        <f t="shared" si="4"/>
        <v>0</v>
      </c>
      <c r="AK67" s="68" t="str">
        <f t="shared" si="5"/>
        <v> </v>
      </c>
      <c r="AL67" s="69">
        <f t="shared" si="0"/>
        <v>0</v>
      </c>
      <c r="AM67" s="68">
        <f t="shared" si="6"/>
        <v>0</v>
      </c>
      <c r="AN67" s="68">
        <f t="shared" si="7"/>
        <v>0</v>
      </c>
      <c r="AO67" s="68" t="str">
        <f t="shared" si="8"/>
        <v> </v>
      </c>
      <c r="AP67" s="68">
        <f t="shared" si="9"/>
        <v>0</v>
      </c>
      <c r="AQ67" s="68">
        <f t="shared" si="10"/>
        <v>1</v>
      </c>
      <c r="AR67" s="70" t="str">
        <f>IF(AP67+AQ67&lt;2," ",(($R$76-AA66)/(AA67-AA66)*(AB67)+AC66))</f>
        <v> </v>
      </c>
      <c r="AS67" s="18"/>
      <c r="AT67" s="18"/>
      <c r="AU67" s="18"/>
      <c r="AV67" s="18"/>
    </row>
    <row r="68" spans="1:48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42" t="s">
        <v>56</v>
      </c>
      <c r="R68" s="42"/>
      <c r="S68" s="42"/>
      <c r="T68" s="48"/>
      <c r="U68" s="56" t="str">
        <f>IF(T68&lt;0.1," ",IF(T68='Answers Test'!T68,"Y",IF(T68='Answers Test'!T68+1,"Y",IF(T68='Answers Test'!T68-1,"Y","N"))))</f>
        <v> </v>
      </c>
      <c r="V68" s="25"/>
      <c r="W68" s="25"/>
      <c r="X68" s="11"/>
      <c r="Y68" s="11"/>
      <c r="Z68" s="71" t="s">
        <v>36</v>
      </c>
      <c r="AA68" s="72">
        <f t="shared" si="11"/>
        <v>50</v>
      </c>
      <c r="AB68" s="65">
        <v>18</v>
      </c>
      <c r="AC68" s="66">
        <f t="shared" si="12"/>
        <v>54</v>
      </c>
      <c r="AD68" s="67"/>
      <c r="AE68" s="68">
        <f t="shared" si="1"/>
        <v>0</v>
      </c>
      <c r="AF68" s="68">
        <f t="shared" si="2"/>
        <v>0</v>
      </c>
      <c r="AG68" s="68" t="str">
        <f aca="true" t="shared" si="13" ref="AG68:AG73">IF(AF68&lt;0.1," ",(((AA68-AC68)/(AF68))*(AA69-AA68)+AA68))</f>
        <v> </v>
      </c>
      <c r="AH68" s="69"/>
      <c r="AI68" s="68">
        <f t="shared" si="3"/>
        <v>0</v>
      </c>
      <c r="AJ68" s="68">
        <f t="shared" si="4"/>
        <v>0</v>
      </c>
      <c r="AK68" s="68" t="str">
        <f t="shared" si="5"/>
        <v> </v>
      </c>
      <c r="AL68" s="69">
        <f t="shared" si="0"/>
        <v>0</v>
      </c>
      <c r="AM68" s="68">
        <f t="shared" si="6"/>
        <v>0</v>
      </c>
      <c r="AN68" s="68">
        <f t="shared" si="7"/>
        <v>0</v>
      </c>
      <c r="AO68" s="68" t="str">
        <f t="shared" si="8"/>
        <v> </v>
      </c>
      <c r="AP68" s="68">
        <f t="shared" si="9"/>
        <v>0</v>
      </c>
      <c r="AQ68" s="68">
        <f t="shared" si="10"/>
        <v>1</v>
      </c>
      <c r="AR68" s="70" t="str">
        <f aca="true" t="shared" si="14" ref="AR68:AR73">IF(AP68+AQ68&lt;2," ",(($R$76-AA67)/(AA68-AA67)*(AB68)+AC67))</f>
        <v> </v>
      </c>
      <c r="AS68" s="18"/>
      <c r="AT68" s="18"/>
      <c r="AU68" s="18"/>
      <c r="AV68" s="18"/>
    </row>
    <row r="69" spans="1:48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 t="s">
        <v>50</v>
      </c>
      <c r="X69" s="11"/>
      <c r="Y69" s="11"/>
      <c r="Z69" s="71" t="s">
        <v>37</v>
      </c>
      <c r="AA69" s="72">
        <f t="shared" si="11"/>
        <v>60</v>
      </c>
      <c r="AB69" s="65">
        <v>10</v>
      </c>
      <c r="AC69" s="66">
        <f t="shared" si="12"/>
        <v>64</v>
      </c>
      <c r="AD69" s="67"/>
      <c r="AE69" s="68">
        <f t="shared" si="1"/>
        <v>0</v>
      </c>
      <c r="AF69" s="68">
        <f t="shared" si="2"/>
        <v>0</v>
      </c>
      <c r="AG69" s="68" t="str">
        <f t="shared" si="13"/>
        <v> </v>
      </c>
      <c r="AH69" s="69"/>
      <c r="AI69" s="68">
        <f t="shared" si="3"/>
        <v>0</v>
      </c>
      <c r="AJ69" s="68">
        <f t="shared" si="4"/>
        <v>0</v>
      </c>
      <c r="AK69" s="68" t="str">
        <f t="shared" si="5"/>
        <v> </v>
      </c>
      <c r="AL69" s="69"/>
      <c r="AM69" s="68">
        <f t="shared" si="6"/>
        <v>0</v>
      </c>
      <c r="AN69" s="68">
        <f t="shared" si="7"/>
        <v>0</v>
      </c>
      <c r="AO69" s="73" t="str">
        <f t="shared" si="8"/>
        <v> </v>
      </c>
      <c r="AP69" s="68">
        <f t="shared" si="9"/>
        <v>0</v>
      </c>
      <c r="AQ69" s="68">
        <f t="shared" si="10"/>
        <v>1</v>
      </c>
      <c r="AR69" s="70" t="str">
        <f t="shared" si="14"/>
        <v> </v>
      </c>
      <c r="AS69" s="18"/>
      <c r="AT69" s="18"/>
      <c r="AU69" s="18"/>
      <c r="AV69" s="18"/>
    </row>
    <row r="70" spans="1:48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 t="s">
        <v>48</v>
      </c>
      <c r="R70" s="11"/>
      <c r="S70" s="11"/>
      <c r="T70" s="11"/>
      <c r="U70" s="11"/>
      <c r="V70" s="11"/>
      <c r="X70" s="11"/>
      <c r="Y70" s="11"/>
      <c r="Z70" s="71" t="s">
        <v>38</v>
      </c>
      <c r="AA70" s="72">
        <f t="shared" si="11"/>
        <v>70</v>
      </c>
      <c r="AB70" s="65">
        <v>9</v>
      </c>
      <c r="AC70" s="66">
        <f t="shared" si="12"/>
        <v>73</v>
      </c>
      <c r="AD70" s="67"/>
      <c r="AE70" s="68">
        <f t="shared" si="1"/>
        <v>0</v>
      </c>
      <c r="AF70" s="68">
        <f t="shared" si="2"/>
        <v>0</v>
      </c>
      <c r="AG70" s="68" t="str">
        <f t="shared" si="13"/>
        <v> </v>
      </c>
      <c r="AH70" s="69"/>
      <c r="AI70" s="68">
        <f t="shared" si="3"/>
        <v>0</v>
      </c>
      <c r="AJ70" s="68">
        <f t="shared" si="4"/>
        <v>0</v>
      </c>
      <c r="AK70" s="68" t="str">
        <f t="shared" si="5"/>
        <v> </v>
      </c>
      <c r="AL70" s="69"/>
      <c r="AM70" s="68">
        <f t="shared" si="6"/>
        <v>0</v>
      </c>
      <c r="AN70" s="68">
        <f t="shared" si="7"/>
        <v>0</v>
      </c>
      <c r="AO70" s="68" t="str">
        <f t="shared" si="8"/>
        <v> </v>
      </c>
      <c r="AP70" s="68">
        <f t="shared" si="9"/>
        <v>1</v>
      </c>
      <c r="AQ70" s="68">
        <f t="shared" si="10"/>
        <v>1</v>
      </c>
      <c r="AR70" s="70">
        <f t="shared" si="14"/>
        <v>65.8</v>
      </c>
      <c r="AS70" s="18"/>
      <c r="AT70" s="18"/>
      <c r="AU70" s="18"/>
      <c r="AV70" s="18"/>
    </row>
    <row r="71" spans="1:48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43" t="s">
        <v>54</v>
      </c>
      <c r="R71" s="43"/>
      <c r="S71" s="48"/>
      <c r="T71" s="55" t="str">
        <f>IF(S71&lt;0.1," ",IF(S71='Answers Test'!S71,"Y","N"))</f>
        <v> </v>
      </c>
      <c r="U71" s="42" t="s">
        <v>92</v>
      </c>
      <c r="V71" s="24"/>
      <c r="W71" s="48"/>
      <c r="X71" s="56" t="str">
        <f>IF(W71&lt;0.1," ",IF(W71='Answers Test'!X71,"Y",IF(W71='Answers Test'!X71+1,"Y",IF(W71='Answers Test'!X71-1,"Y","N"))))</f>
        <v> </v>
      </c>
      <c r="Y71" s="11"/>
      <c r="Z71" s="71" t="s">
        <v>39</v>
      </c>
      <c r="AA71" s="72">
        <f t="shared" si="11"/>
        <v>80</v>
      </c>
      <c r="AB71" s="65">
        <v>3</v>
      </c>
      <c r="AC71" s="66">
        <f t="shared" si="12"/>
        <v>76</v>
      </c>
      <c r="AD71" s="67"/>
      <c r="AE71" s="68">
        <f t="shared" si="1"/>
        <v>0</v>
      </c>
      <c r="AF71" s="68">
        <f t="shared" si="2"/>
        <v>0</v>
      </c>
      <c r="AG71" s="68" t="str">
        <f t="shared" si="13"/>
        <v> </v>
      </c>
      <c r="AH71" s="69"/>
      <c r="AI71" s="68">
        <f t="shared" si="3"/>
        <v>0</v>
      </c>
      <c r="AJ71" s="68">
        <f t="shared" si="4"/>
        <v>0</v>
      </c>
      <c r="AK71" s="68" t="str">
        <f t="shared" si="5"/>
        <v> </v>
      </c>
      <c r="AL71" s="69"/>
      <c r="AM71" s="68">
        <f t="shared" si="6"/>
        <v>0</v>
      </c>
      <c r="AN71" s="68">
        <f t="shared" si="7"/>
        <v>0</v>
      </c>
      <c r="AO71" s="68" t="str">
        <f t="shared" si="8"/>
        <v> </v>
      </c>
      <c r="AP71" s="68">
        <f t="shared" si="9"/>
        <v>1</v>
      </c>
      <c r="AQ71" s="68">
        <f t="shared" si="10"/>
        <v>0</v>
      </c>
      <c r="AR71" s="70" t="str">
        <f t="shared" si="14"/>
        <v> </v>
      </c>
      <c r="AS71" s="18"/>
      <c r="AT71" s="18"/>
      <c r="AU71" s="18"/>
      <c r="AV71" s="18"/>
    </row>
    <row r="72" spans="1:48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43" t="s">
        <v>55</v>
      </c>
      <c r="R72" s="43"/>
      <c r="S72" s="48"/>
      <c r="T72" s="56" t="str">
        <f>IF(S72&lt;0.1," ",IF(S72='Answers Test'!S72,"Y","N"))</f>
        <v> </v>
      </c>
      <c r="U72" s="42" t="s">
        <v>92</v>
      </c>
      <c r="V72" s="24"/>
      <c r="W72" s="48"/>
      <c r="X72" s="56" t="str">
        <f>IF(W72&lt;0.1," ",IF(W72='Answers Test'!X72,"Y",IF(W72='Answers Test'!X72+1,"Y",IF(W72='Answers Test'!X72-1,"Y","N"))))</f>
        <v> </v>
      </c>
      <c r="Y72" s="11"/>
      <c r="Z72" s="71" t="s">
        <v>40</v>
      </c>
      <c r="AA72" s="72">
        <f t="shared" si="11"/>
        <v>90</v>
      </c>
      <c r="AB72" s="65">
        <v>3</v>
      </c>
      <c r="AC72" s="66">
        <f t="shared" si="12"/>
        <v>79</v>
      </c>
      <c r="AD72" s="67"/>
      <c r="AE72" s="68">
        <f t="shared" si="1"/>
        <v>0</v>
      </c>
      <c r="AF72" s="68">
        <f t="shared" si="2"/>
        <v>0</v>
      </c>
      <c r="AG72" s="68" t="str">
        <f t="shared" si="13"/>
        <v> </v>
      </c>
      <c r="AH72" s="69"/>
      <c r="AI72" s="68">
        <f t="shared" si="3"/>
        <v>0</v>
      </c>
      <c r="AJ72" s="68">
        <f t="shared" si="4"/>
        <v>0</v>
      </c>
      <c r="AK72" s="68" t="str">
        <f t="shared" si="5"/>
        <v> </v>
      </c>
      <c r="AL72" s="69"/>
      <c r="AM72" s="68">
        <f t="shared" si="6"/>
        <v>0</v>
      </c>
      <c r="AN72" s="68">
        <f t="shared" si="7"/>
        <v>0</v>
      </c>
      <c r="AO72" s="68" t="str">
        <f t="shared" si="8"/>
        <v> </v>
      </c>
      <c r="AP72" s="68">
        <f t="shared" si="9"/>
        <v>1</v>
      </c>
      <c r="AQ72" s="68">
        <f t="shared" si="10"/>
        <v>0</v>
      </c>
      <c r="AR72" s="70" t="str">
        <f t="shared" si="14"/>
        <v> </v>
      </c>
      <c r="AS72" s="18"/>
      <c r="AT72" s="18"/>
      <c r="AU72" s="18"/>
      <c r="AV72" s="18"/>
    </row>
    <row r="73" spans="1:48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42" t="s">
        <v>59</v>
      </c>
      <c r="R73" s="48"/>
      <c r="S73" s="56" t="str">
        <f>IF(R73&lt;0.1," ",IF(R73='Answers Test'!R73,"Y",IF(R73='Answers Test'!R73+1,"Y",IF(R73='Answers Test'!R73+2,"Y",IF(R73='Answers Test'!R73-2,"Y",IF(R73='Answers Test'!R73-1,"Y","N"))))))</f>
        <v> </v>
      </c>
      <c r="T73" s="24"/>
      <c r="U73" s="24"/>
      <c r="V73" s="24"/>
      <c r="W73" s="24"/>
      <c r="X73" s="15"/>
      <c r="Y73" s="11"/>
      <c r="Z73" s="71" t="s">
        <v>41</v>
      </c>
      <c r="AA73" s="72">
        <f t="shared" si="11"/>
        <v>100</v>
      </c>
      <c r="AB73" s="65">
        <v>1</v>
      </c>
      <c r="AC73" s="66">
        <f t="shared" si="12"/>
        <v>80</v>
      </c>
      <c r="AD73" s="67"/>
      <c r="AE73" s="68">
        <f t="shared" si="1"/>
        <v>0</v>
      </c>
      <c r="AF73" s="68">
        <f t="shared" si="2"/>
        <v>0</v>
      </c>
      <c r="AG73" s="68" t="str">
        <f t="shared" si="13"/>
        <v> </v>
      </c>
      <c r="AH73" s="69"/>
      <c r="AI73" s="68">
        <f t="shared" si="3"/>
        <v>0</v>
      </c>
      <c r="AJ73" s="68">
        <f t="shared" si="4"/>
        <v>0</v>
      </c>
      <c r="AK73" s="68" t="str">
        <f t="shared" si="5"/>
        <v> </v>
      </c>
      <c r="AL73" s="69"/>
      <c r="AM73" s="68">
        <f t="shared" si="6"/>
        <v>0</v>
      </c>
      <c r="AN73" s="68">
        <f t="shared" si="7"/>
        <v>0</v>
      </c>
      <c r="AO73" s="68" t="str">
        <f t="shared" si="8"/>
        <v> </v>
      </c>
      <c r="AP73" s="68">
        <f t="shared" si="9"/>
        <v>1</v>
      </c>
      <c r="AQ73" s="68">
        <f t="shared" si="10"/>
        <v>0</v>
      </c>
      <c r="AR73" s="70" t="str">
        <f t="shared" si="14"/>
        <v> </v>
      </c>
      <c r="AS73" s="18"/>
      <c r="AT73" s="18"/>
      <c r="AU73" s="18"/>
      <c r="AV73" s="18"/>
    </row>
    <row r="74" spans="1:4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 t="s">
        <v>51</v>
      </c>
      <c r="X74" s="11"/>
      <c r="Y74" s="11"/>
      <c r="Z74" s="74"/>
      <c r="AA74" s="74"/>
      <c r="AB74" s="74"/>
      <c r="AC74" s="74"/>
      <c r="AD74" s="75"/>
      <c r="AE74" s="68"/>
      <c r="AF74" s="68"/>
      <c r="AG74" s="73">
        <f>SUM(AG63:AG73)</f>
        <v>0</v>
      </c>
      <c r="AH74" s="68"/>
      <c r="AI74" s="68"/>
      <c r="AJ74" s="68"/>
      <c r="AK74" s="73">
        <f>SUM(AK63:AK73)</f>
        <v>0</v>
      </c>
      <c r="AL74" s="68"/>
      <c r="AM74" s="68"/>
      <c r="AN74" s="68"/>
      <c r="AO74" s="73">
        <f>SUM(AO63:AO73)</f>
        <v>0</v>
      </c>
      <c r="AP74" s="68"/>
      <c r="AQ74" s="68"/>
      <c r="AR74" s="70">
        <f>SUM(AR64:AR73)</f>
        <v>65.8</v>
      </c>
      <c r="AS74" s="18"/>
      <c r="AT74" s="18"/>
      <c r="AU74" s="18"/>
      <c r="AV74" s="18"/>
    </row>
    <row r="75" spans="1:48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 t="s">
        <v>49</v>
      </c>
      <c r="R75" s="11"/>
      <c r="S75" s="11"/>
      <c r="T75" s="11"/>
      <c r="U75" s="11"/>
      <c r="V75" s="11"/>
      <c r="W75" s="11"/>
      <c r="X75" s="11"/>
      <c r="Y75" s="11"/>
      <c r="Z75" s="74"/>
      <c r="AA75" s="74"/>
      <c r="AB75" s="74"/>
      <c r="AC75" s="74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8"/>
      <c r="AT75" s="18"/>
      <c r="AU75" s="18"/>
      <c r="AV75" s="18"/>
    </row>
    <row r="76" spans="1:4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26" t="s">
        <v>61</v>
      </c>
      <c r="R76" s="11">
        <f>'Answers Test'!R76</f>
        <v>62</v>
      </c>
      <c r="S76" s="11"/>
      <c r="T76" s="11"/>
      <c r="U76" s="11"/>
      <c r="V76" s="11"/>
      <c r="W76" s="11"/>
      <c r="X76" s="11"/>
      <c r="Y76" s="11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5"/>
      <c r="R77" s="25"/>
      <c r="S77" s="25"/>
      <c r="T77" s="25"/>
      <c r="U77" s="25"/>
      <c r="V77" s="25"/>
      <c r="W77" s="25"/>
      <c r="X77" s="11"/>
      <c r="Y77" s="11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5"/>
      <c r="R78" s="25"/>
      <c r="S78" s="25"/>
      <c r="T78" s="25"/>
      <c r="U78" s="25"/>
      <c r="V78" s="25"/>
      <c r="W78" s="25"/>
      <c r="X78" s="11"/>
      <c r="Y78" s="11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5"/>
      <c r="R79" s="25"/>
      <c r="S79" s="25"/>
      <c r="T79" s="48"/>
      <c r="U79" s="56" t="str">
        <f>IF(T79&lt;0.1," ",IF(T79='Answers Test'!T79,"Y","N"))</f>
        <v> </v>
      </c>
      <c r="V79" s="25"/>
      <c r="W79" s="25"/>
      <c r="X79" s="11"/>
      <c r="Y79" s="11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 t="s">
        <v>51</v>
      </c>
      <c r="X80" s="11"/>
      <c r="Y80" s="11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t="12.75">
      <c r="A86" s="11" t="s">
        <v>62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ht="12.75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ht="42" customHeight="1">
      <c r="A88" s="11" t="s">
        <v>63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97" t="s">
        <v>66</v>
      </c>
      <c r="N88" s="97"/>
      <c r="O88" s="97"/>
      <c r="P88" s="97" t="s">
        <v>67</v>
      </c>
      <c r="Q88" s="97"/>
      <c r="R88" s="97"/>
      <c r="S88" s="97" t="s">
        <v>68</v>
      </c>
      <c r="T88" s="97"/>
      <c r="U88" s="97"/>
      <c r="V88" s="97"/>
      <c r="W88" s="97"/>
      <c r="X88" s="11"/>
      <c r="Y88" s="11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ht="12.75">
      <c r="A89" s="11" t="s">
        <v>64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96"/>
      <c r="N89" s="96"/>
      <c r="O89" s="96"/>
      <c r="P89" s="96"/>
      <c r="Q89" s="96"/>
      <c r="R89" s="96"/>
      <c r="S89" s="98"/>
      <c r="T89" s="99"/>
      <c r="U89" s="99"/>
      <c r="V89" s="99"/>
      <c r="W89" s="100"/>
      <c r="X89" s="11"/>
      <c r="Y89" s="11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ht="12.75">
      <c r="A90" s="11"/>
      <c r="B90" s="11" t="s">
        <v>65</v>
      </c>
      <c r="C90" s="11"/>
      <c r="D90" s="81">
        <f>'Answers Test'!D90</f>
        <v>8</v>
      </c>
      <c r="E90" s="81">
        <f>'Answers Test'!E90</f>
        <v>7</v>
      </c>
      <c r="F90" s="81">
        <f>'Answers Test'!F90</f>
        <v>7</v>
      </c>
      <c r="G90" s="81">
        <f>'Answers Test'!G90</f>
        <v>18</v>
      </c>
      <c r="H90" s="81">
        <f>'Answers Test'!H90</f>
        <v>5</v>
      </c>
      <c r="I90" s="11"/>
      <c r="J90" s="11"/>
      <c r="K90" s="11"/>
      <c r="L90" s="11"/>
      <c r="M90" s="96"/>
      <c r="N90" s="96"/>
      <c r="O90" s="96"/>
      <c r="P90" s="96"/>
      <c r="Q90" s="96"/>
      <c r="R90" s="96"/>
      <c r="S90" s="98"/>
      <c r="T90" s="99"/>
      <c r="U90" s="99"/>
      <c r="V90" s="99"/>
      <c r="W90" s="100"/>
      <c r="X90" s="11"/>
      <c r="Y90" s="11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96"/>
      <c r="N91" s="96"/>
      <c r="O91" s="96"/>
      <c r="P91" s="96"/>
      <c r="Q91" s="96"/>
      <c r="R91" s="96"/>
      <c r="S91" s="98"/>
      <c r="T91" s="99"/>
      <c r="U91" s="99"/>
      <c r="V91" s="99"/>
      <c r="W91" s="100"/>
      <c r="X91" s="11"/>
      <c r="Y91" s="11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96"/>
      <c r="N92" s="96"/>
      <c r="O92" s="96"/>
      <c r="P92" s="96"/>
      <c r="Q92" s="96"/>
      <c r="R92" s="96"/>
      <c r="S92" s="98"/>
      <c r="T92" s="99"/>
      <c r="U92" s="99"/>
      <c r="V92" s="99"/>
      <c r="W92" s="100"/>
      <c r="X92" s="11"/>
      <c r="Y92" s="11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96"/>
      <c r="N93" s="96"/>
      <c r="O93" s="96"/>
      <c r="P93" s="96"/>
      <c r="Q93" s="96"/>
      <c r="R93" s="96"/>
      <c r="S93" s="98"/>
      <c r="T93" s="99"/>
      <c r="U93" s="99"/>
      <c r="V93" s="99"/>
      <c r="W93" s="100"/>
      <c r="X93" s="11"/>
      <c r="Y93" s="11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48" ht="38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92" t="s">
        <v>69</v>
      </c>
      <c r="N94" s="93"/>
      <c r="O94" s="51"/>
      <c r="P94" s="94" t="s">
        <v>71</v>
      </c>
      <c r="Q94" s="95"/>
      <c r="R94" s="49"/>
      <c r="S94" s="88" t="s">
        <v>73</v>
      </c>
      <c r="T94" s="89"/>
      <c r="U94" s="89"/>
      <c r="V94" s="90"/>
      <c r="W94" s="91"/>
      <c r="X94" s="38"/>
      <c r="Y94" s="11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1:48" ht="41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92" t="s">
        <v>70</v>
      </c>
      <c r="N95" s="93"/>
      <c r="O95" s="49"/>
      <c r="P95" s="88" t="s">
        <v>72</v>
      </c>
      <c r="Q95" s="89"/>
      <c r="R95" s="50"/>
      <c r="S95" s="101"/>
      <c r="T95" s="101"/>
      <c r="U95" s="101"/>
      <c r="V95" s="101"/>
      <c r="W95" s="101"/>
      <c r="X95" s="85" t="str">
        <f>IF(S95&lt;0.1," ",IF(S95='Answers Test'!S95,"Y","N"))</f>
        <v> </v>
      </c>
      <c r="Y95" s="86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1:48" ht="12.75">
      <c r="A96" s="11" t="s">
        <v>74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1:48" ht="12.75">
      <c r="A97" s="11"/>
      <c r="B97" s="11" t="s">
        <v>75</v>
      </c>
      <c r="C97" s="11"/>
      <c r="D97" s="81">
        <f>'Answers Test'!D97</f>
        <v>3</v>
      </c>
      <c r="E97" s="81">
        <f>'Answers Test'!E97</f>
        <v>9</v>
      </c>
      <c r="F97" s="81">
        <f>'Answers Test'!F97</f>
        <v>14</v>
      </c>
      <c r="G97" s="81">
        <f>'Answers Test'!G97</f>
        <v>4</v>
      </c>
      <c r="H97" s="16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ht="12.75">
      <c r="A98" s="11"/>
      <c r="B98" s="11"/>
      <c r="C98" s="11" t="s">
        <v>76</v>
      </c>
      <c r="D98" s="11" t="s">
        <v>77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ht="12.75">
      <c r="A99" s="11"/>
      <c r="B99" s="11"/>
      <c r="C99" s="11"/>
      <c r="D99" s="11"/>
      <c r="E99" s="11"/>
      <c r="F99" s="11"/>
      <c r="G99" s="27"/>
      <c r="H99" s="27"/>
      <c r="I99" s="27"/>
      <c r="J99" s="28"/>
      <c r="K99" s="28"/>
      <c r="L99" s="28"/>
      <c r="M99" s="28"/>
      <c r="N99" s="29"/>
      <c r="O99" s="27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ht="12.75">
      <c r="A100" s="11"/>
      <c r="B100" s="11"/>
      <c r="C100" s="11"/>
      <c r="D100" s="11"/>
      <c r="E100" s="11"/>
      <c r="F100" s="18" t="s">
        <v>19</v>
      </c>
      <c r="G100" s="27"/>
      <c r="H100" s="27"/>
      <c r="I100" s="27"/>
      <c r="J100" s="87"/>
      <c r="K100" s="87"/>
      <c r="L100" s="87"/>
      <c r="M100" s="30"/>
      <c r="N100" s="27"/>
      <c r="O100" s="27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ht="13.5">
      <c r="A101" s="11"/>
      <c r="B101" s="11"/>
      <c r="C101" s="11"/>
      <c r="D101" s="11"/>
      <c r="E101" s="11"/>
      <c r="F101" s="11"/>
      <c r="G101" s="31"/>
      <c r="H101" s="32"/>
      <c r="I101" s="27"/>
      <c r="J101" s="27"/>
      <c r="K101" s="33"/>
      <c r="L101" s="34"/>
      <c r="M101" s="35"/>
      <c r="N101" s="29"/>
      <c r="O101" s="27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ht="12.75">
      <c r="A102" s="11"/>
      <c r="B102" s="11"/>
      <c r="C102" s="11"/>
      <c r="D102" s="11"/>
      <c r="E102" s="11"/>
      <c r="F102" s="11"/>
      <c r="G102" s="15"/>
      <c r="H102" s="15"/>
      <c r="I102" s="15"/>
      <c r="J102" s="15"/>
      <c r="K102" s="15"/>
      <c r="L102" s="15"/>
      <c r="M102" s="15"/>
      <c r="N102" s="15"/>
      <c r="O102" s="15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21" t="s">
        <v>18</v>
      </c>
      <c r="N103" s="12" t="s">
        <v>20</v>
      </c>
      <c r="O103" s="52"/>
      <c r="P103" s="54" t="str">
        <f>IF(O103&lt;0.1," ",IF(O103='Answers Test'!O103,"Y","N"))</f>
        <v> 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ht="12.75">
      <c r="A104" s="11" t="s">
        <v>78</v>
      </c>
      <c r="B104" s="11" t="s">
        <v>79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1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ht="12.75">
      <c r="A105" s="11"/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ht="12.75">
      <c r="A106" s="11"/>
      <c r="B106" s="11" t="s">
        <v>81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11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t="12.75">
      <c r="A107" s="11"/>
      <c r="B107" s="11" t="s">
        <v>82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1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ht="12.75">
      <c r="A109" s="11" t="s">
        <v>83</v>
      </c>
      <c r="B109" s="11" t="s">
        <v>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11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spans="1:4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spans="1:4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spans="1:4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spans="1:4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spans="1:4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spans="1:4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spans="1:4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1:4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spans="1:4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spans="1:4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</row>
    <row r="126" spans="1:4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spans="1:4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</row>
    <row r="128" spans="1:4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</row>
    <row r="130" spans="1:4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</row>
    <row r="132" spans="1:4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</row>
    <row r="133" spans="1:4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</row>
    <row r="134" spans="1:4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spans="1:4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</row>
    <row r="137" spans="1:4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</row>
    <row r="138" spans="1:4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spans="1:4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spans="1:4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spans="1:4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</row>
    <row r="146" spans="1:4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spans="1:4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</row>
    <row r="148" spans="1:4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spans="1:4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</row>
    <row r="150" spans="1:4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</row>
    <row r="151" spans="1:4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</row>
    <row r="152" spans="1:4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</row>
    <row r="153" spans="1:4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</row>
    <row r="154" spans="1:4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</row>
    <row r="155" spans="1:4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</row>
    <row r="156" spans="1:4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</row>
    <row r="157" spans="1:4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</row>
    <row r="158" spans="1:4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</row>
    <row r="159" spans="1:4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</row>
    <row r="160" spans="1:4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</row>
    <row r="161" spans="1:4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</row>
    <row r="162" spans="1:4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4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</row>
    <row r="164" spans="1:4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</row>
    <row r="165" spans="1:4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</row>
    <row r="166" spans="1:4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spans="1:4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</row>
    <row r="168" spans="1:4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spans="1:4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spans="1:4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spans="1:4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spans="1:4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</row>
    <row r="173" spans="1:4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spans="1:4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</row>
    <row r="175" spans="1:4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spans="1:4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</row>
    <row r="177" spans="1:4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spans="1:4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</row>
    <row r="179" spans="1:4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spans="1:4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</row>
    <row r="181" spans="1:4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</row>
    <row r="182" spans="1:4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</row>
    <row r="183" spans="1:4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</row>
    <row r="184" spans="1:4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</row>
    <row r="185" spans="1:4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</row>
    <row r="186" spans="1:2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</sheetData>
  <sheetProtection password="DC3F" sheet="1" objects="1" scenarios="1"/>
  <mergeCells count="60">
    <mergeCell ref="A1:X1"/>
    <mergeCell ref="E37:F37"/>
    <mergeCell ref="K37:L37"/>
    <mergeCell ref="G37:H37"/>
    <mergeCell ref="O29:P29"/>
    <mergeCell ref="R26:S26"/>
    <mergeCell ref="R27:S27"/>
    <mergeCell ref="E29:F29"/>
    <mergeCell ref="G29:H29"/>
    <mergeCell ref="I29:J29"/>
    <mergeCell ref="V51:W51"/>
    <mergeCell ref="M42:P42"/>
    <mergeCell ref="E24:F24"/>
    <mergeCell ref="G24:H24"/>
    <mergeCell ref="K29:M29"/>
    <mergeCell ref="I24:J24"/>
    <mergeCell ref="K24:L24"/>
    <mergeCell ref="M24:N24"/>
    <mergeCell ref="O24:P24"/>
    <mergeCell ref="K58:L58"/>
    <mergeCell ref="R17:S17"/>
    <mergeCell ref="T17:U17"/>
    <mergeCell ref="O50:P50"/>
    <mergeCell ref="R21:S21"/>
    <mergeCell ref="R22:S22"/>
    <mergeCell ref="K57:L57"/>
    <mergeCell ref="S89:W89"/>
    <mergeCell ref="S90:W90"/>
    <mergeCell ref="S91:W91"/>
    <mergeCell ref="R4:S4"/>
    <mergeCell ref="R6:S6"/>
    <mergeCell ref="R11:S11"/>
    <mergeCell ref="T11:U11"/>
    <mergeCell ref="R14:S14"/>
    <mergeCell ref="T14:U14"/>
    <mergeCell ref="V57:W57"/>
    <mergeCell ref="S92:W92"/>
    <mergeCell ref="S93:W93"/>
    <mergeCell ref="S95:W95"/>
    <mergeCell ref="P88:R88"/>
    <mergeCell ref="P89:R89"/>
    <mergeCell ref="P90:R90"/>
    <mergeCell ref="P91:R91"/>
    <mergeCell ref="P92:R92"/>
    <mergeCell ref="P93:R93"/>
    <mergeCell ref="S88:W88"/>
    <mergeCell ref="M92:O92"/>
    <mergeCell ref="M93:O93"/>
    <mergeCell ref="M94:N94"/>
    <mergeCell ref="M88:O88"/>
    <mergeCell ref="M89:O89"/>
    <mergeCell ref="M90:O90"/>
    <mergeCell ref="M91:O91"/>
    <mergeCell ref="X95:Y95"/>
    <mergeCell ref="J100:L100"/>
    <mergeCell ref="S94:U94"/>
    <mergeCell ref="V94:W94"/>
    <mergeCell ref="M95:N95"/>
    <mergeCell ref="P95:Q95"/>
    <mergeCell ref="P94:Q94"/>
  </mergeCells>
  <printOptions/>
  <pageMargins left="0.19" right="0.12" top="0.42" bottom="0.48" header="0.31" footer="0.28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48"/>
  <sheetViews>
    <sheetView zoomScalePageLayoutView="0" workbookViewId="0" topLeftCell="A35">
      <selection activeCell="E56" sqref="E56:T56"/>
    </sheetView>
  </sheetViews>
  <sheetFormatPr defaultColWidth="9.140625" defaultRowHeight="12.75"/>
  <cols>
    <col min="4" max="4" width="3.00390625" style="0" bestFit="1" customWidth="1"/>
    <col min="5" max="5" width="4.28125" style="0" customWidth="1"/>
    <col min="6" max="6" width="3.28125" style="0" customWidth="1"/>
    <col min="7" max="7" width="4.421875" style="0" customWidth="1"/>
    <col min="8" max="16" width="3.28125" style="0" customWidth="1"/>
    <col min="17" max="17" width="9.28125" style="0" bestFit="1" customWidth="1"/>
    <col min="18" max="24" width="3.28125" style="0" customWidth="1"/>
    <col min="25" max="25" width="4.140625" style="0" customWidth="1"/>
    <col min="26" max="26" width="19.00390625" style="0" bestFit="1" customWidth="1"/>
    <col min="27" max="27" width="1.1484375" style="0" customWidth="1"/>
    <col min="29" max="29" width="10.57421875" style="0" customWidth="1"/>
    <col min="30" max="44" width="2.8515625" style="0" customWidth="1"/>
  </cols>
  <sheetData>
    <row r="1" spans="1:54" ht="30.7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>
      <c r="A3" s="11" t="s">
        <v>28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2.75">
      <c r="A4" s="11"/>
      <c r="B4" s="11"/>
      <c r="C4" s="11"/>
      <c r="D4" s="11"/>
      <c r="E4" s="11"/>
      <c r="F4" s="122">
        <v>7</v>
      </c>
      <c r="G4" s="122">
        <v>3</v>
      </c>
      <c r="H4" s="122">
        <v>1</v>
      </c>
      <c r="I4" s="122">
        <v>8</v>
      </c>
      <c r="J4" s="122">
        <v>5</v>
      </c>
      <c r="K4" s="122">
        <v>2</v>
      </c>
      <c r="L4" s="122">
        <v>7</v>
      </c>
      <c r="M4" s="122">
        <v>3</v>
      </c>
      <c r="N4" s="122">
        <v>7</v>
      </c>
      <c r="O4" s="122">
        <v>8</v>
      </c>
      <c r="P4" s="122">
        <v>5</v>
      </c>
      <c r="Q4" s="12"/>
      <c r="R4" s="102" t="s">
        <v>3</v>
      </c>
      <c r="S4" s="102"/>
      <c r="T4" s="54">
        <f>MODE(F4:P4)</f>
        <v>7</v>
      </c>
      <c r="U4" s="12"/>
      <c r="V4" s="12"/>
      <c r="W4" s="12"/>
      <c r="X4" s="12"/>
      <c r="Y4" s="12"/>
      <c r="Z4" s="12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ht="12.75">
      <c r="A5" s="11" t="s">
        <v>29</v>
      </c>
      <c r="B5" s="11" t="s">
        <v>2</v>
      </c>
      <c r="C5" s="11"/>
      <c r="D5" s="11"/>
      <c r="E5" s="166"/>
      <c r="F5" s="167">
        <f ca="1">INT((RAND())*10)+1</f>
        <v>6</v>
      </c>
      <c r="G5" s="167">
        <f aca="true" ca="1" t="shared" si="0" ref="G5:P5">INT((RAND())*10)+1</f>
        <v>1</v>
      </c>
      <c r="H5" s="167">
        <f ca="1" t="shared" si="0"/>
        <v>9</v>
      </c>
      <c r="I5" s="167">
        <f ca="1" t="shared" si="0"/>
        <v>4</v>
      </c>
      <c r="J5" s="167">
        <f ca="1" t="shared" si="0"/>
        <v>8</v>
      </c>
      <c r="K5" s="167">
        <f ca="1" t="shared" si="0"/>
        <v>1</v>
      </c>
      <c r="L5" s="167">
        <f ca="1" t="shared" si="0"/>
        <v>10</v>
      </c>
      <c r="M5" s="167">
        <f ca="1" t="shared" si="0"/>
        <v>3</v>
      </c>
      <c r="N5" s="167">
        <f ca="1" t="shared" si="0"/>
        <v>2</v>
      </c>
      <c r="O5" s="167">
        <f ca="1" t="shared" si="0"/>
        <v>4</v>
      </c>
      <c r="P5" s="167">
        <f ca="1" t="shared" si="0"/>
        <v>4</v>
      </c>
      <c r="Q5" s="12"/>
      <c r="R5" s="12"/>
      <c r="S5" s="12"/>
      <c r="T5" s="54"/>
      <c r="U5" s="12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>
      <c r="A6" s="11"/>
      <c r="B6" s="11"/>
      <c r="C6" s="11"/>
      <c r="D6" s="11"/>
      <c r="E6" s="11"/>
      <c r="F6" s="127">
        <v>1</v>
      </c>
      <c r="G6" s="127">
        <v>2</v>
      </c>
      <c r="H6" s="127">
        <v>3</v>
      </c>
      <c r="I6" s="127">
        <v>3</v>
      </c>
      <c r="J6" s="127">
        <v>5</v>
      </c>
      <c r="K6" s="127">
        <v>5</v>
      </c>
      <c r="L6" s="127">
        <v>7</v>
      </c>
      <c r="M6" s="127">
        <v>7</v>
      </c>
      <c r="N6" s="127">
        <v>7</v>
      </c>
      <c r="O6" s="127">
        <v>8</v>
      </c>
      <c r="P6" s="127">
        <v>8</v>
      </c>
      <c r="Q6" s="12"/>
      <c r="R6" s="102" t="s">
        <v>4</v>
      </c>
      <c r="S6" s="102"/>
      <c r="T6" s="54">
        <f>MEDIAN(F4:P4)</f>
        <v>5</v>
      </c>
      <c r="U6" s="12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2.75">
      <c r="A7" s="11" t="s">
        <v>5</v>
      </c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ht="12.75">
      <c r="A8" s="11" t="s">
        <v>28</v>
      </c>
      <c r="B8" s="11" t="s">
        <v>6</v>
      </c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P8" s="40">
        <f ca="1">INT((RAND())*10)+1</f>
        <v>2</v>
      </c>
      <c r="Q8" s="40">
        <f ca="1">INT((RAND())*10)+1</f>
        <v>6</v>
      </c>
      <c r="R8" s="40">
        <f ca="1">INT((RAND())*10)+11</f>
        <v>13</v>
      </c>
      <c r="S8" s="40">
        <f ca="1">INT((RAND())*10)+11</f>
        <v>17</v>
      </c>
      <c r="T8" s="40">
        <f ca="1">INT((RAND())*10)+1</f>
        <v>10</v>
      </c>
      <c r="U8" s="40">
        <f ca="1">INT((RAND())*10)+30</f>
        <v>35</v>
      </c>
      <c r="V8" s="40">
        <f ca="1">INT((RAND())*10)+1</f>
        <v>3</v>
      </c>
      <c r="W8" s="40">
        <f ca="1">INT((RAND())*10)+1</f>
        <v>3</v>
      </c>
      <c r="X8" s="40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ht="12.75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2">
        <v>4</v>
      </c>
      <c r="P9" s="122">
        <v>6</v>
      </c>
      <c r="Q9" s="122">
        <v>14</v>
      </c>
      <c r="R9" s="122">
        <v>14</v>
      </c>
      <c r="S9" s="122">
        <v>6</v>
      </c>
      <c r="T9" s="122">
        <v>36</v>
      </c>
      <c r="U9" s="122">
        <v>2</v>
      </c>
      <c r="V9" s="122">
        <v>4</v>
      </c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ht="12.75">
      <c r="A10" s="11"/>
      <c r="B10" s="11"/>
      <c r="C10" s="11"/>
      <c r="D10" s="11"/>
      <c r="E10" s="11"/>
      <c r="F10" s="12"/>
      <c r="G10" s="12"/>
      <c r="H10" s="127">
        <v>2</v>
      </c>
      <c r="I10" s="127">
        <v>4</v>
      </c>
      <c r="J10" s="127">
        <v>4</v>
      </c>
      <c r="K10" s="127">
        <v>6</v>
      </c>
      <c r="L10" s="127">
        <v>6</v>
      </c>
      <c r="M10" s="127">
        <v>14</v>
      </c>
      <c r="N10" s="127">
        <v>14</v>
      </c>
      <c r="O10" s="127">
        <v>36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ht="12.75">
      <c r="A11" s="11" t="s">
        <v>29</v>
      </c>
      <c r="B11" s="11" t="s">
        <v>2</v>
      </c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2" t="s">
        <v>4</v>
      </c>
      <c r="S11" s="102"/>
      <c r="T11" s="111">
        <f>MEDIAN(O9:V9)</f>
        <v>6</v>
      </c>
      <c r="U11" s="111"/>
      <c r="V11" s="81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ht="12.75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81"/>
      <c r="U12" s="81"/>
      <c r="V12" s="81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2.75">
      <c r="A13" s="11" t="s">
        <v>7</v>
      </c>
      <c r="B13" s="11"/>
      <c r="C13" s="11"/>
      <c r="D13" s="11"/>
      <c r="E13" s="11"/>
      <c r="F13" s="11"/>
      <c r="G13" s="11"/>
      <c r="H13" s="40">
        <f ca="1">INT((RAND())*10)+1</f>
        <v>10</v>
      </c>
      <c r="I13" s="40">
        <f ca="1">INT((RAND())*10)+1</f>
        <v>8</v>
      </c>
      <c r="J13" s="40">
        <f ca="1">INT((RAND())*10)+1</f>
        <v>9</v>
      </c>
      <c r="K13" s="40">
        <f ca="1">INT((RAND())*10)+1</f>
        <v>9</v>
      </c>
      <c r="L13" s="40">
        <f ca="1">INT((RAND())*10)+11</f>
        <v>18</v>
      </c>
      <c r="M13" s="40">
        <f ca="1">INT((RAND())*10)+1</f>
        <v>7</v>
      </c>
      <c r="N13" s="11"/>
      <c r="O13" s="11"/>
      <c r="P13" s="11"/>
      <c r="Q13" s="11"/>
      <c r="R13" s="11"/>
      <c r="S13" s="11"/>
      <c r="T13" s="80"/>
      <c r="U13" s="80"/>
      <c r="V13" s="8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12.75">
      <c r="A14" s="11" t="s">
        <v>28</v>
      </c>
      <c r="B14" s="11" t="s">
        <v>8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1"/>
      <c r="O14" s="120" t="s">
        <v>10</v>
      </c>
      <c r="P14" s="120"/>
      <c r="Q14" s="164">
        <f>SUM(H15:M15)</f>
        <v>45</v>
      </c>
      <c r="R14" s="102" t="s">
        <v>9</v>
      </c>
      <c r="S14" s="102"/>
      <c r="T14" s="160">
        <f>ROUND(AVERAGE(H15:M15),1)</f>
        <v>7.5</v>
      </c>
      <c r="U14" s="160"/>
      <c r="V14" s="8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ht="12.75">
      <c r="A15" s="11"/>
      <c r="B15" s="11"/>
      <c r="C15" s="11"/>
      <c r="D15" s="11"/>
      <c r="E15" s="11"/>
      <c r="F15" s="11"/>
      <c r="G15" s="11"/>
      <c r="H15" s="123">
        <v>6</v>
      </c>
      <c r="I15" s="123">
        <v>2</v>
      </c>
      <c r="J15" s="123">
        <v>6</v>
      </c>
      <c r="K15" s="123">
        <v>2</v>
      </c>
      <c r="L15" s="123">
        <v>20</v>
      </c>
      <c r="M15" s="123">
        <v>9</v>
      </c>
      <c r="N15" s="11"/>
      <c r="O15" s="120" t="s">
        <v>86</v>
      </c>
      <c r="P15" s="120"/>
      <c r="Q15" s="165">
        <v>6</v>
      </c>
      <c r="R15" s="11"/>
      <c r="S15" s="11"/>
      <c r="T15" s="163"/>
      <c r="U15" s="163"/>
      <c r="V15" s="8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63"/>
      <c r="U16" s="163"/>
      <c r="V16" s="8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12.75">
      <c r="A17" s="11" t="s">
        <v>29</v>
      </c>
      <c r="B17" s="11" t="s">
        <v>2</v>
      </c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2" t="s">
        <v>4</v>
      </c>
      <c r="S17" s="102"/>
      <c r="T17" s="111">
        <f>MEDIAN(H15:M15)</f>
        <v>6</v>
      </c>
      <c r="U17" s="111"/>
      <c r="V17" s="8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ht="12.75">
      <c r="A19" s="11" t="s">
        <v>12</v>
      </c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ht="12.75">
      <c r="A20" s="11"/>
      <c r="B20" s="11"/>
      <c r="C20" s="11"/>
      <c r="D20" s="11"/>
      <c r="E20" s="40">
        <f ca="1">INT((RAND())*10)+18</f>
        <v>26</v>
      </c>
      <c r="F20" s="40">
        <f aca="true" ca="1" t="shared" si="1" ref="F20:N20">INT((RAND())*10)+18</f>
        <v>25</v>
      </c>
      <c r="G20" s="40">
        <f ca="1" t="shared" si="1"/>
        <v>26</v>
      </c>
      <c r="H20" s="40">
        <f ca="1" t="shared" si="1"/>
        <v>25</v>
      </c>
      <c r="I20" s="40">
        <f ca="1" t="shared" si="1"/>
        <v>24</v>
      </c>
      <c r="J20" s="40">
        <f ca="1" t="shared" si="1"/>
        <v>23</v>
      </c>
      <c r="K20" s="40">
        <f ca="1" t="shared" si="1"/>
        <v>18</v>
      </c>
      <c r="L20" s="40">
        <f ca="1" t="shared" si="1"/>
        <v>26</v>
      </c>
      <c r="M20" s="40">
        <f ca="1" t="shared" si="1"/>
        <v>21</v>
      </c>
      <c r="N20" s="40">
        <f ca="1" t="shared" si="1"/>
        <v>20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ht="12.75">
      <c r="A21" s="11" t="s">
        <v>28</v>
      </c>
      <c r="B21" s="11"/>
      <c r="C21" s="11"/>
      <c r="D21" s="11"/>
      <c r="E21" s="123">
        <v>19</v>
      </c>
      <c r="F21" s="123">
        <v>18</v>
      </c>
      <c r="G21" s="123">
        <v>19</v>
      </c>
      <c r="H21" s="123">
        <v>27</v>
      </c>
      <c r="I21" s="123">
        <v>26</v>
      </c>
      <c r="J21" s="123">
        <v>23</v>
      </c>
      <c r="K21" s="123">
        <v>18</v>
      </c>
      <c r="L21" s="123">
        <v>26</v>
      </c>
      <c r="M21" s="123">
        <v>26</v>
      </c>
      <c r="N21" s="123">
        <v>26</v>
      </c>
      <c r="O21" s="11"/>
      <c r="P21" s="11"/>
      <c r="Q21" s="11" t="s">
        <v>10</v>
      </c>
      <c r="R21" s="161">
        <f>SUM(E21:N21)</f>
        <v>228</v>
      </c>
      <c r="S21" s="16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ht="12.75">
      <c r="A22" s="11"/>
      <c r="B22" s="11"/>
      <c r="C22" s="11"/>
      <c r="D22" s="11"/>
      <c r="E22" s="128">
        <v>18</v>
      </c>
      <c r="F22" s="128">
        <v>18</v>
      </c>
      <c r="G22" s="128">
        <v>19</v>
      </c>
      <c r="H22" s="128">
        <v>19</v>
      </c>
      <c r="I22" s="128">
        <v>23</v>
      </c>
      <c r="J22" s="128">
        <v>26</v>
      </c>
      <c r="K22" s="128">
        <v>26</v>
      </c>
      <c r="L22" s="128">
        <v>26</v>
      </c>
      <c r="M22" s="128">
        <v>26</v>
      </c>
      <c r="N22" s="128">
        <v>27</v>
      </c>
      <c r="O22" s="11"/>
      <c r="P22" s="11"/>
      <c r="Q22" s="11" t="s">
        <v>11</v>
      </c>
      <c r="R22" s="162">
        <v>10</v>
      </c>
      <c r="S22" s="16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80"/>
      <c r="S23" s="8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ht="12.75">
      <c r="A24" s="11"/>
      <c r="B24" s="11"/>
      <c r="C24" s="11"/>
      <c r="D24" s="11"/>
      <c r="E24" s="159" t="s">
        <v>9</v>
      </c>
      <c r="F24" s="159"/>
      <c r="G24" s="160">
        <f>ROUND(AVERAGE(E21:N21),1)</f>
        <v>22.8</v>
      </c>
      <c r="H24" s="160"/>
      <c r="I24" s="159" t="s">
        <v>3</v>
      </c>
      <c r="J24" s="159"/>
      <c r="K24" s="111">
        <f>MODE(E21:N21)</f>
        <v>26</v>
      </c>
      <c r="L24" s="111"/>
      <c r="M24" s="159"/>
      <c r="N24" s="159"/>
      <c r="O24" s="159" t="s">
        <v>4</v>
      </c>
      <c r="P24" s="159"/>
      <c r="Q24" s="54">
        <f>MEDIAN(E21:N21)</f>
        <v>24.5</v>
      </c>
      <c r="R24" s="80"/>
      <c r="S24" s="8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12.75">
      <c r="A25" s="11"/>
      <c r="B25" s="11"/>
      <c r="C25" s="11"/>
      <c r="D25" s="11"/>
      <c r="E25" s="40">
        <f ca="1">INT((RAND())*80)+18</f>
        <v>19</v>
      </c>
      <c r="F25" s="40">
        <f aca="true" ca="1" t="shared" si="2" ref="F25:N25">INT((RAND())*80)+18</f>
        <v>56</v>
      </c>
      <c r="G25" s="40">
        <f ca="1" t="shared" si="2"/>
        <v>55</v>
      </c>
      <c r="H25" s="40">
        <f ca="1" t="shared" si="2"/>
        <v>71</v>
      </c>
      <c r="I25" s="40">
        <f ca="1" t="shared" si="2"/>
        <v>92</v>
      </c>
      <c r="J25" s="40">
        <f ca="1" t="shared" si="2"/>
        <v>97</v>
      </c>
      <c r="K25" s="40">
        <f ca="1" t="shared" si="2"/>
        <v>47</v>
      </c>
      <c r="L25" s="40">
        <f ca="1" t="shared" si="2"/>
        <v>39</v>
      </c>
      <c r="M25" s="40">
        <f ca="1" t="shared" si="2"/>
        <v>80</v>
      </c>
      <c r="N25" s="40">
        <f ca="1" t="shared" si="2"/>
        <v>92</v>
      </c>
      <c r="O25" s="11"/>
      <c r="P25" s="11"/>
      <c r="Q25" s="11"/>
      <c r="R25" s="80"/>
      <c r="S25" s="8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ht="12.75">
      <c r="A26" s="11" t="s">
        <v>29</v>
      </c>
      <c r="B26" s="11"/>
      <c r="C26" s="11"/>
      <c r="D26" s="11"/>
      <c r="E26" s="123">
        <v>33</v>
      </c>
      <c r="F26" s="123">
        <v>40</v>
      </c>
      <c r="G26" s="123">
        <v>94</v>
      </c>
      <c r="H26" s="123">
        <v>37</v>
      </c>
      <c r="I26" s="123">
        <v>93</v>
      </c>
      <c r="J26" s="123">
        <v>73</v>
      </c>
      <c r="K26" s="123">
        <v>61</v>
      </c>
      <c r="L26" s="123">
        <v>69</v>
      </c>
      <c r="M26" s="123">
        <v>37</v>
      </c>
      <c r="N26" s="123">
        <v>66</v>
      </c>
      <c r="O26" s="11"/>
      <c r="P26" s="11"/>
      <c r="Q26" s="11" t="s">
        <v>10</v>
      </c>
      <c r="R26" s="161">
        <f>SUM(E26:N26)</f>
        <v>603</v>
      </c>
      <c r="S26" s="16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ht="12.75">
      <c r="A27" s="11"/>
      <c r="B27" s="11"/>
      <c r="C27" s="11"/>
      <c r="D27" s="11"/>
      <c r="E27" s="128">
        <v>33</v>
      </c>
      <c r="F27" s="128">
        <v>37</v>
      </c>
      <c r="G27" s="128">
        <v>37</v>
      </c>
      <c r="H27" s="128">
        <v>40</v>
      </c>
      <c r="I27" s="128">
        <v>61</v>
      </c>
      <c r="J27" s="128">
        <v>66</v>
      </c>
      <c r="K27" s="128">
        <v>69</v>
      </c>
      <c r="L27" s="128">
        <v>73</v>
      </c>
      <c r="M27" s="128">
        <v>93</v>
      </c>
      <c r="N27" s="128">
        <v>94</v>
      </c>
      <c r="O27" s="11"/>
      <c r="P27" s="11"/>
      <c r="Q27" s="11" t="s">
        <v>11</v>
      </c>
      <c r="R27" s="162">
        <v>10</v>
      </c>
      <c r="S27" s="16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ht="12.75">
      <c r="A29" s="11"/>
      <c r="B29" s="11"/>
      <c r="C29" s="11"/>
      <c r="D29" s="11"/>
      <c r="E29" s="159" t="s">
        <v>9</v>
      </c>
      <c r="F29" s="159"/>
      <c r="G29" s="111">
        <f>ROUND(AVERAGE(E26:N26),1)</f>
        <v>60.3</v>
      </c>
      <c r="H29" s="111"/>
      <c r="I29" s="159" t="s">
        <v>3</v>
      </c>
      <c r="J29" s="159"/>
      <c r="K29" s="111" t="s">
        <v>91</v>
      </c>
      <c r="L29" s="111"/>
      <c r="M29" s="80"/>
      <c r="N29" s="80"/>
      <c r="O29" s="159" t="s">
        <v>4</v>
      </c>
      <c r="P29" s="159"/>
      <c r="Q29" s="54">
        <f>MEDIAN(E26:N26)</f>
        <v>63.5</v>
      </c>
      <c r="R29" s="1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ht="12.75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ht="12.75">
      <c r="A32" s="11"/>
      <c r="B32" s="11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ht="12.75">
      <c r="A33" s="11"/>
      <c r="B33" s="11"/>
      <c r="C33" s="11"/>
      <c r="D33" s="40">
        <f ca="1">INT((RAND())*10)+1</f>
        <v>10</v>
      </c>
      <c r="E33" s="40">
        <f aca="true" ca="1" t="shared" si="3" ref="E33:V33">INT((RAND())*10)+1</f>
        <v>5</v>
      </c>
      <c r="F33" s="40">
        <f ca="1" t="shared" si="3"/>
        <v>3</v>
      </c>
      <c r="G33" s="40">
        <f ca="1" t="shared" si="3"/>
        <v>2</v>
      </c>
      <c r="H33" s="40">
        <f ca="1" t="shared" si="3"/>
        <v>7</v>
      </c>
      <c r="I33" s="40">
        <f ca="1" t="shared" si="3"/>
        <v>2</v>
      </c>
      <c r="J33" s="40">
        <f ca="1" t="shared" si="3"/>
        <v>9</v>
      </c>
      <c r="K33" s="40">
        <f ca="1" t="shared" si="3"/>
        <v>10</v>
      </c>
      <c r="L33" s="40">
        <f ca="1" t="shared" si="3"/>
        <v>5</v>
      </c>
      <c r="M33" s="40">
        <f ca="1" t="shared" si="3"/>
        <v>1</v>
      </c>
      <c r="N33" s="40">
        <f ca="1" t="shared" si="3"/>
        <v>10</v>
      </c>
      <c r="O33" s="40">
        <f ca="1" t="shared" si="3"/>
        <v>9</v>
      </c>
      <c r="P33" s="40">
        <f ca="1" t="shared" si="3"/>
        <v>2</v>
      </c>
      <c r="Q33" s="40">
        <f ca="1" t="shared" si="3"/>
        <v>7</v>
      </c>
      <c r="R33" s="40">
        <f ca="1" t="shared" si="3"/>
        <v>2</v>
      </c>
      <c r="S33" s="40">
        <f ca="1" t="shared" si="3"/>
        <v>10</v>
      </c>
      <c r="T33" s="40">
        <f ca="1" t="shared" si="3"/>
        <v>4</v>
      </c>
      <c r="U33" s="40">
        <f ca="1" t="shared" si="3"/>
        <v>8</v>
      </c>
      <c r="V33" s="40">
        <f ca="1" t="shared" si="3"/>
        <v>9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ht="12.75">
      <c r="A34" s="11"/>
      <c r="B34" s="11"/>
      <c r="C34" s="11"/>
      <c r="D34" s="123">
        <v>5</v>
      </c>
      <c r="E34" s="123">
        <v>10</v>
      </c>
      <c r="F34" s="123">
        <v>7</v>
      </c>
      <c r="G34" s="123">
        <v>2</v>
      </c>
      <c r="H34" s="123">
        <v>3</v>
      </c>
      <c r="I34" s="123">
        <v>4</v>
      </c>
      <c r="J34" s="123">
        <v>7</v>
      </c>
      <c r="K34" s="123">
        <v>7</v>
      </c>
      <c r="L34" s="123">
        <v>6</v>
      </c>
      <c r="M34" s="123">
        <v>2</v>
      </c>
      <c r="N34" s="123">
        <v>7</v>
      </c>
      <c r="O34" s="123">
        <v>6</v>
      </c>
      <c r="P34" s="123">
        <v>5</v>
      </c>
      <c r="Q34" s="122">
        <v>2</v>
      </c>
      <c r="R34" s="123">
        <v>3</v>
      </c>
      <c r="S34" s="123">
        <v>6</v>
      </c>
      <c r="T34" s="123">
        <v>5</v>
      </c>
      <c r="U34" s="123">
        <v>2</v>
      </c>
      <c r="V34" s="123">
        <v>7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ht="12.75">
      <c r="A35" s="11"/>
      <c r="B35" s="11"/>
      <c r="C35" s="11"/>
      <c r="D35" s="128">
        <v>2</v>
      </c>
      <c r="E35" s="128">
        <v>2</v>
      </c>
      <c r="F35" s="127">
        <v>2</v>
      </c>
      <c r="G35" s="128">
        <v>2</v>
      </c>
      <c r="H35" s="128">
        <v>3</v>
      </c>
      <c r="I35" s="128">
        <v>3</v>
      </c>
      <c r="J35" s="128">
        <v>4</v>
      </c>
      <c r="K35" s="128">
        <v>5</v>
      </c>
      <c r="L35" s="128">
        <v>5</v>
      </c>
      <c r="M35" s="128">
        <v>5</v>
      </c>
      <c r="N35" s="128">
        <v>6</v>
      </c>
      <c r="O35" s="128">
        <v>6</v>
      </c>
      <c r="P35" s="128">
        <v>6</v>
      </c>
      <c r="Q35" s="128">
        <v>7</v>
      </c>
      <c r="R35" s="128">
        <v>7</v>
      </c>
      <c r="S35" s="128">
        <v>7</v>
      </c>
      <c r="T35" s="128">
        <v>7</v>
      </c>
      <c r="U35" s="128">
        <v>7</v>
      </c>
      <c r="V35" s="128">
        <v>10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ht="12.75">
      <c r="A37" s="11"/>
      <c r="B37" s="11"/>
      <c r="C37" s="11"/>
      <c r="D37" s="11"/>
      <c r="E37" s="102" t="s">
        <v>3</v>
      </c>
      <c r="F37" s="102"/>
      <c r="G37" s="115">
        <f>MODE(D34:V34)</f>
        <v>7</v>
      </c>
      <c r="H37" s="115"/>
      <c r="I37" s="11"/>
      <c r="J37" s="11"/>
      <c r="K37" s="102" t="s">
        <v>4</v>
      </c>
      <c r="L37" s="102"/>
      <c r="M37" s="13">
        <f>MEDIAN(D34:V34)</f>
        <v>5</v>
      </c>
      <c r="N37" s="11"/>
      <c r="O37" s="11" t="s">
        <v>16</v>
      </c>
      <c r="P37" s="11"/>
      <c r="Q37" s="13">
        <f>V35-D35</f>
        <v>8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ht="12.75">
      <c r="A39" s="11" t="s">
        <v>17</v>
      </c>
      <c r="B39" s="11" t="s">
        <v>22</v>
      </c>
      <c r="C39" s="11"/>
      <c r="D39" s="11"/>
      <c r="E39" s="11"/>
      <c r="H39" s="123">
        <v>11</v>
      </c>
      <c r="I39" s="11" t="s">
        <v>21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ht="12.75">
      <c r="A40" s="11"/>
      <c r="B40" s="11"/>
      <c r="C40" s="11"/>
      <c r="D40" s="11"/>
      <c r="E40" s="40">
        <f ca="1">INT((RAND())*20)+1</f>
        <v>2</v>
      </c>
      <c r="F40" s="40">
        <f ca="1">INT((RAND())*20)+1</f>
        <v>1</v>
      </c>
      <c r="G40" s="40">
        <f ca="1">INT((RAND())*20)+1</f>
        <v>9</v>
      </c>
      <c r="H40" s="40">
        <f ca="1">INT((RAND())*20)+1</f>
        <v>6</v>
      </c>
      <c r="I40" s="11"/>
      <c r="J40" s="11"/>
      <c r="K40" s="11"/>
      <c r="L40" s="11"/>
      <c r="M40" s="11"/>
      <c r="N40" s="11"/>
      <c r="O40" s="11"/>
      <c r="P40" s="11"/>
      <c r="Q40" s="11"/>
      <c r="R40" s="121">
        <f ca="1">INT((RAND())*5)+10</f>
        <v>14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ht="12.75">
      <c r="A41" s="11"/>
      <c r="B41" s="11"/>
      <c r="C41" s="11"/>
      <c r="D41" s="11"/>
      <c r="E41" s="124">
        <v>19</v>
      </c>
      <c r="F41" s="124">
        <v>8</v>
      </c>
      <c r="G41" s="124">
        <v>18</v>
      </c>
      <c r="H41" s="124">
        <v>19</v>
      </c>
      <c r="I41" s="16" t="s">
        <v>18</v>
      </c>
      <c r="J41" s="11"/>
      <c r="K41" s="11"/>
      <c r="L41" s="11"/>
      <c r="M41" s="17" t="str">
        <f>CONCATENATE(E41,E42,F41,E42,G41,E42,H41,E42,I41)</f>
        <v>19+8+18+19+x</v>
      </c>
      <c r="N41" s="17"/>
      <c r="O41" s="17"/>
      <c r="P41" s="17"/>
      <c r="Q41" s="12" t="s">
        <v>20</v>
      </c>
      <c r="R41" s="11">
        <f>H39</f>
        <v>11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ht="12.75">
      <c r="A42" s="11"/>
      <c r="B42" s="11"/>
      <c r="C42" s="11"/>
      <c r="D42" s="11"/>
      <c r="E42" s="18" t="s">
        <v>19</v>
      </c>
      <c r="F42" s="11"/>
      <c r="G42" s="11"/>
      <c r="H42" s="11"/>
      <c r="I42" s="11"/>
      <c r="J42" s="11"/>
      <c r="K42" s="11"/>
      <c r="L42" s="11"/>
      <c r="M42" s="102">
        <v>5</v>
      </c>
      <c r="N42" s="102"/>
      <c r="O42" s="102"/>
      <c r="P42" s="10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 t="s">
        <v>85</v>
      </c>
      <c r="L43" s="11"/>
      <c r="M43" s="11"/>
      <c r="N43" s="19">
        <f>E41+F41+G41+H41</f>
        <v>64</v>
      </c>
      <c r="O43" s="20" t="s">
        <v>19</v>
      </c>
      <c r="P43" s="21" t="s">
        <v>18</v>
      </c>
      <c r="Q43" s="12" t="s">
        <v>20</v>
      </c>
      <c r="R43" s="11">
        <f>R41*M42</f>
        <v>55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1" t="s">
        <v>18</v>
      </c>
      <c r="Q45" s="12" t="s">
        <v>20</v>
      </c>
      <c r="R45" s="11">
        <f>R43-N43</f>
        <v>-9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ht="12.75">
      <c r="A47" s="11" t="s">
        <v>23</v>
      </c>
      <c r="B47" s="11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ht="12.75">
      <c r="A48" s="11"/>
      <c r="B48" s="11"/>
      <c r="C48" s="11"/>
      <c r="D48" s="11"/>
      <c r="E48" s="40">
        <f ca="1">INT((RAND())*10)+1</f>
        <v>2</v>
      </c>
      <c r="F48" s="40">
        <f aca="true" ca="1" t="shared" si="4" ref="F48:M48">INT((RAND())*10)+1</f>
        <v>4</v>
      </c>
      <c r="G48" s="40">
        <f ca="1" t="shared" si="4"/>
        <v>9</v>
      </c>
      <c r="H48" s="40">
        <f ca="1" t="shared" si="4"/>
        <v>6</v>
      </c>
      <c r="I48" s="40">
        <f ca="1" t="shared" si="4"/>
        <v>8</v>
      </c>
      <c r="J48" s="40">
        <f ca="1" t="shared" si="4"/>
        <v>8</v>
      </c>
      <c r="K48" s="40">
        <f ca="1" t="shared" si="4"/>
        <v>9</v>
      </c>
      <c r="L48" s="40">
        <f ca="1" t="shared" si="4"/>
        <v>7</v>
      </c>
      <c r="M48" s="40">
        <f ca="1" t="shared" si="4"/>
        <v>9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ht="12.75">
      <c r="A49" s="11" t="s">
        <v>28</v>
      </c>
      <c r="B49" s="11"/>
      <c r="C49" s="11"/>
      <c r="D49" s="11"/>
      <c r="E49" s="123">
        <v>4</v>
      </c>
      <c r="F49" s="123">
        <v>3</v>
      </c>
      <c r="G49" s="123">
        <v>2</v>
      </c>
      <c r="H49" s="123">
        <v>8</v>
      </c>
      <c r="I49" s="123">
        <v>6</v>
      </c>
      <c r="J49" s="123">
        <v>8</v>
      </c>
      <c r="K49" s="123">
        <v>9</v>
      </c>
      <c r="L49" s="123">
        <v>7</v>
      </c>
      <c r="M49" s="123">
        <v>4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ht="12.75">
      <c r="A50" s="11"/>
      <c r="B50" s="11"/>
      <c r="C50" s="11"/>
      <c r="D50" s="11"/>
      <c r="E50" s="128">
        <v>2</v>
      </c>
      <c r="F50" s="128">
        <v>3</v>
      </c>
      <c r="G50" s="128">
        <v>4</v>
      </c>
      <c r="H50" s="128">
        <v>4</v>
      </c>
      <c r="I50" s="128">
        <v>6</v>
      </c>
      <c r="J50" s="128">
        <v>7</v>
      </c>
      <c r="K50" s="128">
        <v>8</v>
      </c>
      <c r="L50" s="128">
        <v>8</v>
      </c>
      <c r="M50" s="128">
        <v>9</v>
      </c>
      <c r="N50" s="11"/>
      <c r="O50" s="102"/>
      <c r="P50" s="102"/>
      <c r="Q50" s="13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ht="12.75">
      <c r="A51" s="11"/>
      <c r="B51" s="11"/>
      <c r="C51" s="11"/>
      <c r="D51" s="11"/>
      <c r="E51" s="11"/>
      <c r="F51" s="11"/>
      <c r="G51" s="11"/>
      <c r="H51" s="11"/>
      <c r="I51" s="11" t="s">
        <v>25</v>
      </c>
      <c r="J51" s="11"/>
      <c r="K51" s="153">
        <f>(K50+L50)/2</f>
        <v>8</v>
      </c>
      <c r="L51" s="11"/>
      <c r="M51" s="11"/>
      <c r="N51" s="11"/>
      <c r="O51" s="80" t="s">
        <v>16</v>
      </c>
      <c r="P51" s="80"/>
      <c r="Q51" s="54">
        <f>M50-E50</f>
        <v>7</v>
      </c>
      <c r="R51" s="80"/>
      <c r="S51" s="80"/>
      <c r="T51" s="80" t="s">
        <v>27</v>
      </c>
      <c r="U51" s="80"/>
      <c r="V51" s="111">
        <f>K51-K52</f>
        <v>4.5</v>
      </c>
      <c r="W51" s="1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ht="12.75">
      <c r="A52" s="11"/>
      <c r="B52" s="11"/>
      <c r="C52" s="11"/>
      <c r="D52" s="11"/>
      <c r="E52" s="11"/>
      <c r="F52" s="11"/>
      <c r="G52" s="11"/>
      <c r="H52" s="11"/>
      <c r="I52" s="11" t="s">
        <v>26</v>
      </c>
      <c r="J52" s="11"/>
      <c r="K52" s="153">
        <f>(F50+G50)/2</f>
        <v>3.5</v>
      </c>
      <c r="L52" s="11"/>
      <c r="M52" s="11"/>
      <c r="N52" s="11"/>
      <c r="O52" s="80"/>
      <c r="P52" s="80"/>
      <c r="Q52" s="80"/>
      <c r="R52" s="80"/>
      <c r="S52" s="80"/>
      <c r="T52" s="80"/>
      <c r="U52" s="80"/>
      <c r="V52" s="80"/>
      <c r="W52" s="8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80"/>
      <c r="P53" s="80"/>
      <c r="Q53" s="80"/>
      <c r="R53" s="80"/>
      <c r="S53" s="80"/>
      <c r="T53" s="80"/>
      <c r="U53" s="80"/>
      <c r="V53" s="80"/>
      <c r="W53" s="8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ht="12.75">
      <c r="A54" s="11"/>
      <c r="B54" s="11"/>
      <c r="C54" s="11"/>
      <c r="D54" s="11"/>
      <c r="E54" s="41">
        <f ca="1">INT((RAND())*30)/10+6</f>
        <v>6.2</v>
      </c>
      <c r="F54" s="41">
        <f aca="true" ca="1" t="shared" si="5" ref="F54:T54">INT((RAND())*30)/10+6</f>
        <v>7.5</v>
      </c>
      <c r="G54" s="41">
        <f ca="1" t="shared" si="5"/>
        <v>7.5</v>
      </c>
      <c r="H54" s="41">
        <f ca="1" t="shared" si="5"/>
        <v>7.3</v>
      </c>
      <c r="I54" s="41">
        <f ca="1" t="shared" si="5"/>
        <v>6.7</v>
      </c>
      <c r="J54" s="41">
        <f ca="1" t="shared" si="5"/>
        <v>7.1</v>
      </c>
      <c r="K54" s="41">
        <f ca="1" t="shared" si="5"/>
        <v>8.9</v>
      </c>
      <c r="L54" s="41">
        <f ca="1" t="shared" si="5"/>
        <v>7.1</v>
      </c>
      <c r="M54" s="41">
        <f ca="1" t="shared" si="5"/>
        <v>6.1</v>
      </c>
      <c r="N54" s="41">
        <f ca="1" t="shared" si="5"/>
        <v>6.8</v>
      </c>
      <c r="O54" s="154">
        <f ca="1" t="shared" si="5"/>
        <v>6</v>
      </c>
      <c r="P54" s="154">
        <f ca="1" t="shared" si="5"/>
        <v>8.7</v>
      </c>
      <c r="Q54" s="154">
        <f ca="1" t="shared" si="5"/>
        <v>7.2</v>
      </c>
      <c r="R54" s="154">
        <f ca="1" t="shared" si="5"/>
        <v>7.2</v>
      </c>
      <c r="S54" s="154">
        <f ca="1" t="shared" si="5"/>
        <v>7.3</v>
      </c>
      <c r="T54" s="154">
        <f ca="1" t="shared" si="5"/>
        <v>8.3</v>
      </c>
      <c r="U54" s="80"/>
      <c r="V54" s="80"/>
      <c r="W54" s="8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54" ht="12.75">
      <c r="A55" s="11" t="s">
        <v>29</v>
      </c>
      <c r="B55" s="11"/>
      <c r="C55" s="11"/>
      <c r="D55" s="11"/>
      <c r="E55" s="125">
        <v>6.8</v>
      </c>
      <c r="F55" s="125">
        <v>8.2</v>
      </c>
      <c r="G55" s="125">
        <v>6.2</v>
      </c>
      <c r="H55" s="125">
        <v>6.8</v>
      </c>
      <c r="I55" s="125">
        <v>8.8</v>
      </c>
      <c r="J55" s="125">
        <v>7.2</v>
      </c>
      <c r="K55" s="125">
        <v>8.3</v>
      </c>
      <c r="L55" s="125">
        <v>6.4</v>
      </c>
      <c r="M55" s="125">
        <v>7.8</v>
      </c>
      <c r="N55" s="125">
        <v>7</v>
      </c>
      <c r="O55" s="155">
        <v>8.4</v>
      </c>
      <c r="P55" s="155">
        <v>6.7</v>
      </c>
      <c r="Q55" s="155">
        <v>8.8</v>
      </c>
      <c r="R55" s="155">
        <v>7.3</v>
      </c>
      <c r="S55" s="156">
        <v>7</v>
      </c>
      <c r="T55" s="155">
        <v>8</v>
      </c>
      <c r="U55" s="80"/>
      <c r="V55" s="80"/>
      <c r="W55" s="8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ht="12.75">
      <c r="A56" s="11"/>
      <c r="B56" s="11"/>
      <c r="C56" s="11"/>
      <c r="D56" s="11"/>
      <c r="E56" s="129">
        <v>6.2</v>
      </c>
      <c r="F56" s="129">
        <v>6.4</v>
      </c>
      <c r="G56" s="157">
        <v>6.7</v>
      </c>
      <c r="H56" s="129">
        <v>6.8</v>
      </c>
      <c r="I56" s="129">
        <v>6.8</v>
      </c>
      <c r="J56" s="129">
        <v>7</v>
      </c>
      <c r="K56" s="158">
        <v>7</v>
      </c>
      <c r="L56" s="129">
        <v>7.2</v>
      </c>
      <c r="M56" s="157">
        <v>7.3</v>
      </c>
      <c r="N56" s="129">
        <v>7.8</v>
      </c>
      <c r="O56" s="157">
        <v>8</v>
      </c>
      <c r="P56" s="129">
        <v>8.2</v>
      </c>
      <c r="Q56" s="129">
        <v>8.3</v>
      </c>
      <c r="R56" s="157">
        <v>8.4</v>
      </c>
      <c r="S56" s="129">
        <v>8.8</v>
      </c>
      <c r="T56" s="157">
        <v>8.8</v>
      </c>
      <c r="U56" s="80"/>
      <c r="V56" s="80"/>
      <c r="W56" s="8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ht="12.75">
      <c r="A57" s="11"/>
      <c r="B57" s="11"/>
      <c r="C57" s="11"/>
      <c r="D57" s="11"/>
      <c r="E57" s="11"/>
      <c r="F57" s="11"/>
      <c r="G57" s="80"/>
      <c r="H57" s="80"/>
      <c r="I57" s="80" t="s">
        <v>25</v>
      </c>
      <c r="J57" s="80"/>
      <c r="K57" s="159">
        <f>(Q56+P56)/2</f>
        <v>8.25</v>
      </c>
      <c r="L57" s="159"/>
      <c r="M57" s="11"/>
      <c r="N57" s="11"/>
      <c r="O57" s="80" t="s">
        <v>16</v>
      </c>
      <c r="P57" s="80"/>
      <c r="Q57" s="54">
        <f>T56-E56</f>
        <v>2.6000000000000005</v>
      </c>
      <c r="R57" s="80"/>
      <c r="S57" s="80"/>
      <c r="T57" s="80" t="s">
        <v>27</v>
      </c>
      <c r="U57" s="80"/>
      <c r="V57" s="111">
        <f>K57-K58</f>
        <v>1.4500000000000002</v>
      </c>
      <c r="W57" s="1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ht="12.75">
      <c r="A58" s="11"/>
      <c r="B58" s="11"/>
      <c r="C58" s="11"/>
      <c r="D58" s="11"/>
      <c r="E58" s="11"/>
      <c r="F58" s="11"/>
      <c r="G58" s="80"/>
      <c r="H58" s="80"/>
      <c r="I58" s="80" t="s">
        <v>26</v>
      </c>
      <c r="J58" s="80"/>
      <c r="K58" s="159">
        <f>(I56+H56)/2</f>
        <v>6.8</v>
      </c>
      <c r="L58" s="15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</row>
    <row r="59" spans="1:54" ht="12.75">
      <c r="A59" s="11"/>
      <c r="B59" s="11"/>
      <c r="C59" s="11"/>
      <c r="D59" s="11"/>
      <c r="E59" s="11"/>
      <c r="F59" s="11"/>
      <c r="G59" s="80"/>
      <c r="H59" s="80"/>
      <c r="I59" s="80"/>
      <c r="J59" s="80"/>
      <c r="K59" s="80"/>
      <c r="L59" s="8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:54" ht="12.75">
      <c r="A60" s="11"/>
      <c r="B60" s="11"/>
      <c r="C60" s="11"/>
      <c r="D60" s="11"/>
      <c r="E60" s="11"/>
      <c r="F60" s="11"/>
      <c r="G60" s="80"/>
      <c r="H60" s="80"/>
      <c r="I60" s="80"/>
      <c r="J60" s="80"/>
      <c r="K60" s="80"/>
      <c r="L60" s="8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</row>
    <row r="61" spans="1:54" ht="13.5" thickBo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1:54" ht="3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 t="s">
        <v>45</v>
      </c>
      <c r="R62" s="11"/>
      <c r="S62" s="11"/>
      <c r="T62" s="11"/>
      <c r="U62" s="11"/>
      <c r="V62" s="11"/>
      <c r="W62" s="11"/>
      <c r="X62" s="11"/>
      <c r="Y62" s="11"/>
      <c r="Z62" s="2" t="s">
        <v>31</v>
      </c>
      <c r="AA62" s="4" t="s">
        <v>44</v>
      </c>
      <c r="AB62" s="2" t="s">
        <v>42</v>
      </c>
      <c r="AC62" s="8" t="s">
        <v>43</v>
      </c>
      <c r="AD62" s="60" t="s">
        <v>53</v>
      </c>
      <c r="AE62" s="61"/>
      <c r="AF62" s="62"/>
      <c r="AG62" s="62"/>
      <c r="AH62" s="62" t="s">
        <v>57</v>
      </c>
      <c r="AI62" s="62"/>
      <c r="AJ62" s="62"/>
      <c r="AK62" s="62"/>
      <c r="AL62" s="62" t="s">
        <v>60</v>
      </c>
      <c r="AM62" s="62"/>
      <c r="AN62" s="62"/>
      <c r="AO62" s="62"/>
      <c r="AP62" s="62"/>
      <c r="AQ62" s="62"/>
      <c r="AR62" s="63"/>
      <c r="AS62" s="11"/>
      <c r="AT62" s="11"/>
      <c r="AU62" s="11"/>
      <c r="AV62" s="11"/>
      <c r="AW62" s="11"/>
      <c r="AX62" s="11"/>
      <c r="AY62" s="11"/>
      <c r="AZ62" s="11"/>
      <c r="BA62" s="11"/>
      <c r="BB62" s="11"/>
    </row>
    <row r="63" spans="1:54" ht="3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6"/>
      <c r="AA63" s="5">
        <v>0</v>
      </c>
      <c r="AB63" s="1">
        <v>0</v>
      </c>
      <c r="AC63" s="9">
        <v>0</v>
      </c>
      <c r="AD63" s="67">
        <f>$T$67</f>
        <v>45</v>
      </c>
      <c r="AE63" s="68">
        <f>IF($AA63&lt;$T$67+1,0,IF($AA63&gt;$T$67+11,0,1))</f>
        <v>0</v>
      </c>
      <c r="AF63" s="68">
        <f>IF(AE64=0,0,IF(AF62=0,$AB64,0))</f>
        <v>0</v>
      </c>
      <c r="AG63" s="68" t="str">
        <f>IF(AF63&lt;0.1," ",((($AA63-$AC63)/($AC64-$AC63))*($AA64-$AA63)+$AA63))</f>
        <v> </v>
      </c>
      <c r="AH63" s="69">
        <f>$S$72</f>
        <v>22.5</v>
      </c>
      <c r="AI63" s="68">
        <f>IF($AC63&lt;$S$72+1,0,IF($AC63&gt;$S$72+22,0,1))</f>
        <v>0</v>
      </c>
      <c r="AJ63" s="68">
        <f aca="true" t="shared" si="6" ref="AJ63:AJ73">IF(AI64=0,0,IF(AJ62=0,$AB64,0))</f>
        <v>0</v>
      </c>
      <c r="AK63" s="131" t="str">
        <f aca="true" t="shared" si="7" ref="AK63:AK73">IF(AJ63&lt;0.1," ",((($S$72-$AC63)/($AC64-$AC63))*($AA64-$AA63)+$AA63))</f>
        <v> </v>
      </c>
      <c r="AL63" s="69">
        <f aca="true" t="shared" si="8" ref="AL63:AL68">$S$71</f>
        <v>67.5</v>
      </c>
      <c r="AM63" s="68">
        <f>IF($AC63&lt;$S$71+1,0,IF($AC63&gt;$S$71+11,0,1))</f>
        <v>0</v>
      </c>
      <c r="AN63" s="68">
        <f aca="true" t="shared" si="9" ref="AN63:AN73">IF(AM64=0,0,IF(AN62=0,$AB64,0))</f>
        <v>0</v>
      </c>
      <c r="AO63" s="68" t="str">
        <f aca="true" t="shared" si="10" ref="AO63:AO73">IF(AN63&lt;0.1," ",((($S$71-$AC63)/($AC64-$AC63))*($AA64-$AA63)+$AA63))</f>
        <v> </v>
      </c>
      <c r="AP63" s="68"/>
      <c r="AQ63" s="68"/>
      <c r="AR63" s="70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1:54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46</v>
      </c>
      <c r="R64" s="11"/>
      <c r="S64" s="11"/>
      <c r="T64" s="11"/>
      <c r="U64" s="11"/>
      <c r="V64" s="11"/>
      <c r="W64" s="11"/>
      <c r="X64" s="11"/>
      <c r="Y64" s="130">
        <f ca="1">INT((RAND())*3)+1</f>
        <v>2</v>
      </c>
      <c r="Z64" s="3" t="s">
        <v>32</v>
      </c>
      <c r="AA64" s="7">
        <v>10</v>
      </c>
      <c r="AB64" s="126">
        <v>2</v>
      </c>
      <c r="AC64" s="10">
        <f>AB64</f>
        <v>2</v>
      </c>
      <c r="AD64" s="67">
        <f>$T$67</f>
        <v>45</v>
      </c>
      <c r="AE64" s="68">
        <f aca="true" t="shared" si="11" ref="AE64:AE73">IF(AA64&lt;$T$67+1,0,IF(AA64&gt;$T$67+11,0,1))</f>
        <v>0</v>
      </c>
      <c r="AF64" s="68">
        <f aca="true" t="shared" si="12" ref="AF64:AF73">IF(AE65=0,0,IF(AF63=0,AB65,0))</f>
        <v>0</v>
      </c>
      <c r="AG64" s="68" t="str">
        <f>IF(AF64&lt;0.1," ",(((AA64-AC64)/(AC65-AC64))*(AA65-AA64)+AA64))</f>
        <v> </v>
      </c>
      <c r="AH64" s="69">
        <f>$S$72</f>
        <v>22.5</v>
      </c>
      <c r="AI64" s="68">
        <f>IF($AC64&lt;$S$72+1,0,IF($AC64&gt;$S$72+22,0,1))</f>
        <v>0</v>
      </c>
      <c r="AJ64" s="68">
        <f t="shared" si="6"/>
        <v>0</v>
      </c>
      <c r="AK64" s="131" t="str">
        <f t="shared" si="7"/>
        <v> </v>
      </c>
      <c r="AL64" s="69">
        <f t="shared" si="8"/>
        <v>67.5</v>
      </c>
      <c r="AM64" s="68">
        <f aca="true" t="shared" si="13" ref="AM64:AM73">IF($AC64&lt;$S$71+1,0,IF($AC64&gt;$S$71+11,0,1))</f>
        <v>0</v>
      </c>
      <c r="AN64" s="68">
        <f t="shared" si="9"/>
        <v>0</v>
      </c>
      <c r="AO64" s="68" t="str">
        <f t="shared" si="10"/>
        <v> </v>
      </c>
      <c r="AP64" s="68">
        <f aca="true" t="shared" si="14" ref="AP64:AP73">IF($R$76&lt;AA64+1,1,0)</f>
        <v>0</v>
      </c>
      <c r="AQ64" s="68">
        <f aca="true" t="shared" si="15" ref="AQ64:AQ73">IF($R$76&gt;AA64-10,1,0)</f>
        <v>1</v>
      </c>
      <c r="AR64" s="70" t="str">
        <f aca="true" t="shared" si="16" ref="AR64:AR73">IF(AP64+AQ64&lt;2," ",(($R$76-AA63)/(AA64-AA63)*(AB64)+AC63))</f>
        <v> </v>
      </c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1:54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30">
        <f ca="1">INT((RAND())*4)+5</f>
        <v>7</v>
      </c>
      <c r="Z65" s="3" t="s">
        <v>33</v>
      </c>
      <c r="AA65" s="7">
        <f aca="true" t="shared" si="17" ref="AA65:AA73">AA64+10</f>
        <v>20</v>
      </c>
      <c r="AB65" s="126">
        <v>7</v>
      </c>
      <c r="AC65" s="10">
        <f aca="true" t="shared" si="18" ref="AC65:AC73">AC64+AB65</f>
        <v>9</v>
      </c>
      <c r="AD65" s="67">
        <f>$T$67</f>
        <v>45</v>
      </c>
      <c r="AE65" s="68">
        <f t="shared" si="11"/>
        <v>0</v>
      </c>
      <c r="AF65" s="68">
        <f t="shared" si="12"/>
        <v>0</v>
      </c>
      <c r="AG65" s="68" t="str">
        <f>IF(AF65&lt;0.1," ",(((AA65-AC65)/(AC66-AC65))*(AA66-AA65)+AA65))</f>
        <v> </v>
      </c>
      <c r="AH65" s="69">
        <f>$S$72</f>
        <v>22.5</v>
      </c>
      <c r="AI65" s="68">
        <f>IF($AC65&lt;$S$72+1,0,IF($AC65&gt;$S$72+22,0,1))</f>
        <v>0</v>
      </c>
      <c r="AJ65" s="68">
        <f t="shared" si="6"/>
        <v>0</v>
      </c>
      <c r="AK65" s="131" t="str">
        <f t="shared" si="7"/>
        <v> </v>
      </c>
      <c r="AL65" s="69">
        <f t="shared" si="8"/>
        <v>67.5</v>
      </c>
      <c r="AM65" s="68">
        <f t="shared" si="13"/>
        <v>0</v>
      </c>
      <c r="AN65" s="68">
        <f t="shared" si="9"/>
        <v>0</v>
      </c>
      <c r="AO65" s="68" t="str">
        <f t="shared" si="10"/>
        <v> </v>
      </c>
      <c r="AP65" s="68">
        <f t="shared" si="14"/>
        <v>0</v>
      </c>
      <c r="AQ65" s="68">
        <f t="shared" si="15"/>
        <v>1</v>
      </c>
      <c r="AR65" s="70" t="str">
        <f t="shared" si="16"/>
        <v> </v>
      </c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1:54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47</v>
      </c>
      <c r="R66" s="11"/>
      <c r="S66" s="11"/>
      <c r="T66" s="11"/>
      <c r="U66" s="11"/>
      <c r="V66" s="11"/>
      <c r="W66" s="11"/>
      <c r="X66" s="11"/>
      <c r="Y66" s="130">
        <f ca="1">INT((RAND())*3)+Y65+1</f>
        <v>9</v>
      </c>
      <c r="Z66" s="3" t="s">
        <v>34</v>
      </c>
      <c r="AA66" s="7">
        <f t="shared" si="17"/>
        <v>30</v>
      </c>
      <c r="AB66" s="126">
        <v>9</v>
      </c>
      <c r="AC66" s="10">
        <f t="shared" si="18"/>
        <v>18</v>
      </c>
      <c r="AD66" s="67">
        <f>$T$67</f>
        <v>45</v>
      </c>
      <c r="AE66" s="68">
        <f t="shared" si="11"/>
        <v>0</v>
      </c>
      <c r="AF66" s="68">
        <f t="shared" si="12"/>
        <v>0</v>
      </c>
      <c r="AG66" s="68" t="str">
        <f>IF(AF66&lt;0.1," ",(((AA66-AC66)/(AC67-AC66))*(AA67-AA66)+AA66))</f>
        <v> </v>
      </c>
      <c r="AH66" s="69">
        <f>$S$72</f>
        <v>22.5</v>
      </c>
      <c r="AI66" s="68">
        <f>IF($AC66&lt;$S$72+1,0,IF($AC66&gt;$S$72+22,0,1))</f>
        <v>0</v>
      </c>
      <c r="AJ66" s="68">
        <f t="shared" si="6"/>
        <v>13</v>
      </c>
      <c r="AK66" s="131">
        <f>IF(AJ66&lt;0.1," ",((($S$72-$AC66)/($AC67-$AC66))*($AA67-$AA66)+$AA66))</f>
        <v>33.46153846153846</v>
      </c>
      <c r="AL66" s="69">
        <f t="shared" si="8"/>
        <v>67.5</v>
      </c>
      <c r="AM66" s="68">
        <f t="shared" si="13"/>
        <v>0</v>
      </c>
      <c r="AN66" s="68">
        <f t="shared" si="9"/>
        <v>0</v>
      </c>
      <c r="AO66" s="68" t="str">
        <f t="shared" si="10"/>
        <v> </v>
      </c>
      <c r="AP66" s="68">
        <f t="shared" si="14"/>
        <v>0</v>
      </c>
      <c r="AQ66" s="68">
        <f t="shared" si="15"/>
        <v>1</v>
      </c>
      <c r="AR66" s="70" t="str">
        <f t="shared" si="16"/>
        <v> </v>
      </c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1:54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33" t="s">
        <v>52</v>
      </c>
      <c r="R67" s="133"/>
      <c r="S67" s="133"/>
      <c r="T67" s="133">
        <f>$AC$73/2</f>
        <v>45</v>
      </c>
      <c r="U67" s="134"/>
      <c r="V67" s="134"/>
      <c r="W67" s="134"/>
      <c r="X67" s="80"/>
      <c r="Y67" s="130">
        <f ca="1">INT((RAND())*10)+10</f>
        <v>17</v>
      </c>
      <c r="Z67" s="3" t="s">
        <v>35</v>
      </c>
      <c r="AA67" s="7">
        <f t="shared" si="17"/>
        <v>40</v>
      </c>
      <c r="AB67" s="126">
        <v>13</v>
      </c>
      <c r="AC67" s="10">
        <f t="shared" si="18"/>
        <v>31</v>
      </c>
      <c r="AD67" s="67">
        <f>$T$67</f>
        <v>45</v>
      </c>
      <c r="AE67" s="68">
        <f t="shared" si="11"/>
        <v>0</v>
      </c>
      <c r="AF67" s="68">
        <f t="shared" si="12"/>
        <v>22</v>
      </c>
      <c r="AG67" s="73">
        <f aca="true" t="shared" si="19" ref="AG67:AG73">IF(AF67&lt;0.1," ",(((AA67-AC67)/(AF67))*(AA68-AA67)+AA67))</f>
        <v>44.09090909090909</v>
      </c>
      <c r="AH67" s="69"/>
      <c r="AI67" s="68">
        <f>IF($AC67&lt;$S$72+1,0,IF($AC67&gt;$S$72+22,0,1))</f>
        <v>1</v>
      </c>
      <c r="AJ67" s="68">
        <f t="shared" si="6"/>
        <v>0</v>
      </c>
      <c r="AK67" s="131" t="str">
        <f t="shared" si="7"/>
        <v> </v>
      </c>
      <c r="AL67" s="69">
        <f t="shared" si="8"/>
        <v>67.5</v>
      </c>
      <c r="AM67" s="68">
        <f t="shared" si="13"/>
        <v>0</v>
      </c>
      <c r="AN67" s="68">
        <f t="shared" si="9"/>
        <v>0</v>
      </c>
      <c r="AO67" s="68" t="str">
        <f t="shared" si="10"/>
        <v> </v>
      </c>
      <c r="AP67" s="68">
        <f t="shared" si="14"/>
        <v>0</v>
      </c>
      <c r="AQ67" s="68">
        <f t="shared" si="15"/>
        <v>1</v>
      </c>
      <c r="AR67" s="70" t="str">
        <f t="shared" si="16"/>
        <v> </v>
      </c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1:54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33" t="s">
        <v>56</v>
      </c>
      <c r="R68" s="133"/>
      <c r="S68" s="133"/>
      <c r="T68" s="135">
        <f>ROUND(AG74,0)</f>
        <v>44</v>
      </c>
      <c r="U68" s="134"/>
      <c r="V68" s="134"/>
      <c r="W68" s="134"/>
      <c r="X68" s="80"/>
      <c r="Y68" s="130">
        <f ca="1">INT((RAND())*8)+15</f>
        <v>16</v>
      </c>
      <c r="Z68" s="3" t="s">
        <v>36</v>
      </c>
      <c r="AA68" s="7">
        <f t="shared" si="17"/>
        <v>50</v>
      </c>
      <c r="AB68" s="126">
        <v>22</v>
      </c>
      <c r="AC68" s="10">
        <f t="shared" si="18"/>
        <v>53</v>
      </c>
      <c r="AD68" s="67"/>
      <c r="AE68" s="68">
        <f t="shared" si="11"/>
        <v>1</v>
      </c>
      <c r="AF68" s="68">
        <f t="shared" si="12"/>
        <v>0</v>
      </c>
      <c r="AG68" s="68" t="str">
        <f t="shared" si="19"/>
        <v> </v>
      </c>
      <c r="AH68" s="69"/>
      <c r="AI68" s="68">
        <f aca="true" t="shared" si="20" ref="AI68:AI73">IF($AC68&lt;$S$72+1,0,IF($AC68&gt;$S$72+22,0,1))</f>
        <v>0</v>
      </c>
      <c r="AJ68" s="68">
        <f t="shared" si="6"/>
        <v>0</v>
      </c>
      <c r="AK68" s="131" t="str">
        <f t="shared" si="7"/>
        <v> </v>
      </c>
      <c r="AL68" s="69">
        <f t="shared" si="8"/>
        <v>67.5</v>
      </c>
      <c r="AM68" s="68">
        <f t="shared" si="13"/>
        <v>0</v>
      </c>
      <c r="AN68" s="68">
        <f t="shared" si="9"/>
        <v>0</v>
      </c>
      <c r="AO68" s="68" t="str">
        <f t="shared" si="10"/>
        <v> </v>
      </c>
      <c r="AP68" s="68">
        <f t="shared" si="14"/>
        <v>0</v>
      </c>
      <c r="AQ68" s="68">
        <f t="shared" si="15"/>
        <v>1</v>
      </c>
      <c r="AR68" s="70" t="str">
        <f t="shared" si="16"/>
        <v> </v>
      </c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1:54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80"/>
      <c r="R69" s="80"/>
      <c r="S69" s="80"/>
      <c r="T69" s="80"/>
      <c r="U69" s="80"/>
      <c r="V69" s="80"/>
      <c r="W69" s="80" t="s">
        <v>50</v>
      </c>
      <c r="X69" s="80"/>
      <c r="Y69" s="130">
        <f>Y75-Y74</f>
        <v>3</v>
      </c>
      <c r="Z69" s="3" t="s">
        <v>37</v>
      </c>
      <c r="AA69" s="7">
        <f t="shared" si="17"/>
        <v>60</v>
      </c>
      <c r="AB69" s="126">
        <v>15</v>
      </c>
      <c r="AC69" s="10">
        <f t="shared" si="18"/>
        <v>68</v>
      </c>
      <c r="AD69" s="67"/>
      <c r="AE69" s="68">
        <f t="shared" si="11"/>
        <v>0</v>
      </c>
      <c r="AF69" s="68">
        <f t="shared" si="12"/>
        <v>0</v>
      </c>
      <c r="AG69" s="68" t="str">
        <f t="shared" si="19"/>
        <v> </v>
      </c>
      <c r="AH69" s="69"/>
      <c r="AI69" s="68">
        <f t="shared" si="20"/>
        <v>0</v>
      </c>
      <c r="AJ69" s="68">
        <f t="shared" si="6"/>
        <v>0</v>
      </c>
      <c r="AK69" s="131" t="str">
        <f t="shared" si="7"/>
        <v> </v>
      </c>
      <c r="AL69" s="69"/>
      <c r="AM69" s="68">
        <f t="shared" si="13"/>
        <v>0</v>
      </c>
      <c r="AN69" s="68">
        <f t="shared" si="9"/>
        <v>6</v>
      </c>
      <c r="AO69" s="68">
        <f t="shared" si="10"/>
        <v>59.166666666666664</v>
      </c>
      <c r="AP69" s="68">
        <f t="shared" si="14"/>
        <v>0</v>
      </c>
      <c r="AQ69" s="68">
        <f t="shared" si="15"/>
        <v>1</v>
      </c>
      <c r="AR69" s="70" t="str">
        <f t="shared" si="16"/>
        <v> </v>
      </c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1:54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80" t="s">
        <v>48</v>
      </c>
      <c r="R70" s="80"/>
      <c r="S70" s="80"/>
      <c r="T70" s="80"/>
      <c r="U70" s="80"/>
      <c r="V70" s="80"/>
      <c r="W70" s="80"/>
      <c r="X70" s="80"/>
      <c r="Y70" s="130">
        <f ca="1">INT((RAND())*6)+6</f>
        <v>10</v>
      </c>
      <c r="Z70" s="3" t="s">
        <v>38</v>
      </c>
      <c r="AA70" s="7">
        <f t="shared" si="17"/>
        <v>70</v>
      </c>
      <c r="AB70" s="126">
        <v>6</v>
      </c>
      <c r="AC70" s="10">
        <f t="shared" si="18"/>
        <v>74</v>
      </c>
      <c r="AD70" s="67"/>
      <c r="AE70" s="68">
        <f t="shared" si="11"/>
        <v>0</v>
      </c>
      <c r="AF70" s="68">
        <f t="shared" si="12"/>
        <v>0</v>
      </c>
      <c r="AG70" s="68" t="str">
        <f t="shared" si="19"/>
        <v> </v>
      </c>
      <c r="AH70" s="69"/>
      <c r="AI70" s="68">
        <f t="shared" si="20"/>
        <v>0</v>
      </c>
      <c r="AJ70" s="68">
        <f t="shared" si="6"/>
        <v>0</v>
      </c>
      <c r="AK70" s="131" t="str">
        <f t="shared" si="7"/>
        <v> </v>
      </c>
      <c r="AL70" s="69"/>
      <c r="AM70" s="68">
        <f t="shared" si="13"/>
        <v>1</v>
      </c>
      <c r="AN70" s="68">
        <f>IF(AM71=0,0,IF(AN69=0,$AB71,0))</f>
        <v>0</v>
      </c>
      <c r="AO70" s="68" t="str">
        <f t="shared" si="10"/>
        <v> </v>
      </c>
      <c r="AP70" s="68">
        <f t="shared" si="14"/>
        <v>1</v>
      </c>
      <c r="AQ70" s="68">
        <f t="shared" si="15"/>
        <v>1</v>
      </c>
      <c r="AR70" s="70">
        <f>IF(AP70+AQ70&lt;2," ",((($R$76-AA69)/(AA70-AA69)*(AB70))+AC69))</f>
        <v>69.2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54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33" t="s">
        <v>54</v>
      </c>
      <c r="R71" s="133"/>
      <c r="S71" s="136">
        <f>$AC$73*3/4</f>
        <v>67.5</v>
      </c>
      <c r="T71" s="136"/>
      <c r="U71" s="133" t="s">
        <v>58</v>
      </c>
      <c r="V71" s="133"/>
      <c r="W71" s="133"/>
      <c r="X71" s="132">
        <f>ROUND(AO74,0)</f>
        <v>59</v>
      </c>
      <c r="Y71" s="130">
        <f ca="1">INT((RAND())*3)+Y72+1</f>
        <v>9</v>
      </c>
      <c r="Z71" s="3" t="s">
        <v>39</v>
      </c>
      <c r="AA71" s="7">
        <f t="shared" si="17"/>
        <v>80</v>
      </c>
      <c r="AB71" s="126">
        <v>8</v>
      </c>
      <c r="AC71" s="10">
        <f t="shared" si="18"/>
        <v>82</v>
      </c>
      <c r="AD71" s="67"/>
      <c r="AE71" s="68">
        <f t="shared" si="11"/>
        <v>0</v>
      </c>
      <c r="AF71" s="68">
        <f t="shared" si="12"/>
        <v>0</v>
      </c>
      <c r="AG71" s="68" t="str">
        <f t="shared" si="19"/>
        <v> </v>
      </c>
      <c r="AH71" s="69"/>
      <c r="AI71" s="68">
        <f t="shared" si="20"/>
        <v>0</v>
      </c>
      <c r="AJ71" s="68">
        <f t="shared" si="6"/>
        <v>0</v>
      </c>
      <c r="AK71" s="131" t="str">
        <f t="shared" si="7"/>
        <v> </v>
      </c>
      <c r="AL71" s="69"/>
      <c r="AM71" s="68">
        <f t="shared" si="13"/>
        <v>0</v>
      </c>
      <c r="AN71" s="68">
        <f t="shared" si="9"/>
        <v>0</v>
      </c>
      <c r="AO71" s="68" t="str">
        <f t="shared" si="10"/>
        <v> </v>
      </c>
      <c r="AP71" s="68">
        <f t="shared" si="14"/>
        <v>1</v>
      </c>
      <c r="AQ71" s="68">
        <f t="shared" si="15"/>
        <v>0</v>
      </c>
      <c r="AR71" s="70" t="str">
        <f t="shared" si="16"/>
        <v> </v>
      </c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54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33" t="s">
        <v>55</v>
      </c>
      <c r="R72" s="133"/>
      <c r="S72" s="137">
        <f>$AC$73/4</f>
        <v>22.5</v>
      </c>
      <c r="T72" s="137"/>
      <c r="U72" s="133" t="s">
        <v>58</v>
      </c>
      <c r="V72" s="133"/>
      <c r="W72" s="133"/>
      <c r="X72" s="132">
        <f>ROUND(AK74,0)</f>
        <v>33</v>
      </c>
      <c r="Y72" s="130">
        <f ca="1">INT((RAND())*4)+5</f>
        <v>6</v>
      </c>
      <c r="Z72" s="3" t="s">
        <v>40</v>
      </c>
      <c r="AA72" s="7">
        <f t="shared" si="17"/>
        <v>90</v>
      </c>
      <c r="AB72" s="126">
        <v>7</v>
      </c>
      <c r="AC72" s="10">
        <f t="shared" si="18"/>
        <v>89</v>
      </c>
      <c r="AD72" s="67"/>
      <c r="AE72" s="68">
        <f t="shared" si="11"/>
        <v>0</v>
      </c>
      <c r="AF72" s="68">
        <f t="shared" si="12"/>
        <v>0</v>
      </c>
      <c r="AG72" s="68" t="str">
        <f t="shared" si="19"/>
        <v> </v>
      </c>
      <c r="AH72" s="69"/>
      <c r="AI72" s="68">
        <f t="shared" si="20"/>
        <v>0</v>
      </c>
      <c r="AJ72" s="68">
        <f t="shared" si="6"/>
        <v>0</v>
      </c>
      <c r="AK72" s="131" t="str">
        <f t="shared" si="7"/>
        <v> </v>
      </c>
      <c r="AL72" s="69"/>
      <c r="AM72" s="68">
        <f t="shared" si="13"/>
        <v>0</v>
      </c>
      <c r="AN72" s="68">
        <f t="shared" si="9"/>
        <v>0</v>
      </c>
      <c r="AO72" s="68" t="str">
        <f t="shared" si="10"/>
        <v> </v>
      </c>
      <c r="AP72" s="68">
        <f t="shared" si="14"/>
        <v>1</v>
      </c>
      <c r="AQ72" s="68">
        <f t="shared" si="15"/>
        <v>0</v>
      </c>
      <c r="AR72" s="70" t="str">
        <f t="shared" si="16"/>
        <v> </v>
      </c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54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33" t="s">
        <v>59</v>
      </c>
      <c r="R73" s="135">
        <f>X71-X72</f>
        <v>26</v>
      </c>
      <c r="S73" s="133"/>
      <c r="T73" s="133"/>
      <c r="U73" s="133"/>
      <c r="V73" s="133"/>
      <c r="W73" s="133"/>
      <c r="X73" s="83"/>
      <c r="Y73" s="130">
        <f ca="1">INT((RAND())*3)+1</f>
        <v>1</v>
      </c>
      <c r="Z73" s="3" t="s">
        <v>41</v>
      </c>
      <c r="AA73" s="7">
        <f t="shared" si="17"/>
        <v>100</v>
      </c>
      <c r="AB73" s="126">
        <v>1</v>
      </c>
      <c r="AC73" s="10">
        <f t="shared" si="18"/>
        <v>90</v>
      </c>
      <c r="AD73" s="67"/>
      <c r="AE73" s="68">
        <f t="shared" si="11"/>
        <v>0</v>
      </c>
      <c r="AF73" s="68">
        <f t="shared" si="12"/>
        <v>0</v>
      </c>
      <c r="AG73" s="68" t="str">
        <f t="shared" si="19"/>
        <v> </v>
      </c>
      <c r="AH73" s="69"/>
      <c r="AI73" s="68">
        <f t="shared" si="20"/>
        <v>0</v>
      </c>
      <c r="AJ73" s="68">
        <f t="shared" si="6"/>
        <v>0</v>
      </c>
      <c r="AK73" s="131" t="str">
        <f t="shared" si="7"/>
        <v> </v>
      </c>
      <c r="AL73" s="69"/>
      <c r="AM73" s="68">
        <f t="shared" si="13"/>
        <v>0</v>
      </c>
      <c r="AN73" s="68">
        <f t="shared" si="9"/>
        <v>0</v>
      </c>
      <c r="AO73" s="68" t="str">
        <f t="shared" si="10"/>
        <v> </v>
      </c>
      <c r="AP73" s="68">
        <f t="shared" si="14"/>
        <v>1</v>
      </c>
      <c r="AQ73" s="68">
        <f t="shared" si="15"/>
        <v>0</v>
      </c>
      <c r="AR73" s="70" t="str">
        <f t="shared" si="16"/>
        <v> </v>
      </c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80"/>
      <c r="R74" s="80"/>
      <c r="S74" s="80"/>
      <c r="T74" s="80"/>
      <c r="U74" s="80"/>
      <c r="V74" s="80"/>
      <c r="W74" s="80" t="s">
        <v>51</v>
      </c>
      <c r="X74" s="80"/>
      <c r="Y74" s="18">
        <f>Y73+Y72+Y71+Y70+Y68+Y66+Y67+Y65+Y64</f>
        <v>77</v>
      </c>
      <c r="Z74" s="11"/>
      <c r="AA74" s="11"/>
      <c r="AB74" s="11"/>
      <c r="AC74" s="11"/>
      <c r="AD74" s="75"/>
      <c r="AE74" s="68"/>
      <c r="AF74" s="68"/>
      <c r="AG74" s="73">
        <f>SUM(AG63:AG73)</f>
        <v>44.09090909090909</v>
      </c>
      <c r="AH74" s="68"/>
      <c r="AI74" s="68"/>
      <c r="AJ74" s="68"/>
      <c r="AK74" s="73">
        <f>SUM(AK63:AK73)</f>
        <v>33.46153846153846</v>
      </c>
      <c r="AL74" s="68"/>
      <c r="AM74" s="68"/>
      <c r="AN74" s="68"/>
      <c r="AO74" s="73">
        <f>SUM(AO63:AO73)</f>
        <v>59.166666666666664</v>
      </c>
      <c r="AP74" s="68"/>
      <c r="AQ74" s="68"/>
      <c r="AR74" s="70">
        <f>SUM(AR64:AR73)</f>
        <v>69.2</v>
      </c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54" ht="13.5" thickBo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80" t="s">
        <v>49</v>
      </c>
      <c r="R75" s="80"/>
      <c r="S75" s="80"/>
      <c r="T75" s="80"/>
      <c r="U75" s="80"/>
      <c r="V75" s="80"/>
      <c r="W75" s="80"/>
      <c r="X75" s="80"/>
      <c r="Y75" s="40">
        <f ca="1">(INT((RAND())*3)*10)+80</f>
        <v>80</v>
      </c>
      <c r="Z75" s="11"/>
      <c r="AA75" s="11"/>
      <c r="AB75" s="11"/>
      <c r="AC75" s="11"/>
      <c r="AD75" s="76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5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38" t="s">
        <v>61</v>
      </c>
      <c r="R76" s="139">
        <v>62</v>
      </c>
      <c r="S76" s="130">
        <f ca="1">INT((RAND())*60)+10</f>
        <v>28</v>
      </c>
      <c r="T76" s="80"/>
      <c r="U76" s="80"/>
      <c r="V76" s="80"/>
      <c r="W76" s="80"/>
      <c r="X76" s="80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34"/>
      <c r="R77" s="134"/>
      <c r="S77" s="134"/>
      <c r="T77" s="134"/>
      <c r="U77" s="134"/>
      <c r="V77" s="134"/>
      <c r="W77" s="134"/>
      <c r="X77" s="80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34"/>
      <c r="R78" s="134"/>
      <c r="S78" s="134"/>
      <c r="T78" s="134"/>
      <c r="U78" s="134"/>
      <c r="V78" s="134"/>
      <c r="W78" s="134"/>
      <c r="X78" s="80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34"/>
      <c r="R79" s="134"/>
      <c r="S79" s="134"/>
      <c r="T79" s="140">
        <f>ROUND(AR74,0)</f>
        <v>69</v>
      </c>
      <c r="U79" s="134"/>
      <c r="V79" s="134"/>
      <c r="W79" s="134"/>
      <c r="X79" s="80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 t="s">
        <v>51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2.75">
      <c r="A86" s="11" t="s">
        <v>62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2.75">
      <c r="A87" s="11" t="s">
        <v>28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42" customHeight="1">
      <c r="A88" s="11" t="s">
        <v>63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97" t="s">
        <v>66</v>
      </c>
      <c r="N88" s="97"/>
      <c r="O88" s="97"/>
      <c r="P88" s="97" t="s">
        <v>67</v>
      </c>
      <c r="Q88" s="97"/>
      <c r="R88" s="97"/>
      <c r="S88" s="97" t="s">
        <v>68</v>
      </c>
      <c r="T88" s="97"/>
      <c r="U88" s="97"/>
      <c r="V88" s="97"/>
      <c r="W88" s="97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2.75">
      <c r="A89" s="11" t="s">
        <v>64</v>
      </c>
      <c r="B89" s="11"/>
      <c r="C89" s="11"/>
      <c r="D89" s="40">
        <f ca="1">INT((RAND())*4)+5</f>
        <v>5</v>
      </c>
      <c r="E89" s="40">
        <f ca="1">INT((RAND())*4)+5</f>
        <v>8</v>
      </c>
      <c r="F89" s="40">
        <f ca="1">INT((RAND())*4)+5</f>
        <v>8</v>
      </c>
      <c r="G89" s="40">
        <f>J89-(D89+E89+F89+H89)</f>
        <v>6</v>
      </c>
      <c r="H89" s="40">
        <f ca="1">INT((RAND())*4)+5</f>
        <v>8</v>
      </c>
      <c r="I89" s="11"/>
      <c r="J89" s="40">
        <f ca="1">(INT(((RAND())*3)+5)*5)+10</f>
        <v>35</v>
      </c>
      <c r="K89" s="11"/>
      <c r="L89" s="11"/>
      <c r="M89" s="116">
        <f>D90</f>
        <v>8</v>
      </c>
      <c r="N89" s="116"/>
      <c r="O89" s="116"/>
      <c r="P89" s="116">
        <f>M89-$O$95</f>
        <v>-1</v>
      </c>
      <c r="Q89" s="116">
        <f aca="true" t="shared" si="21" ref="Q89:R93">P89-$B94</f>
        <v>-1</v>
      </c>
      <c r="R89" s="116">
        <f t="shared" si="21"/>
        <v>-1</v>
      </c>
      <c r="S89" s="116">
        <f>P89*P89</f>
        <v>1</v>
      </c>
      <c r="T89" s="116"/>
      <c r="U89" s="116"/>
      <c r="V89" s="116"/>
      <c r="W89" s="116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ht="12.75">
      <c r="A90" s="11"/>
      <c r="B90" s="11" t="s">
        <v>65</v>
      </c>
      <c r="C90" s="11"/>
      <c r="D90" s="122">
        <v>8</v>
      </c>
      <c r="E90" s="122">
        <v>7</v>
      </c>
      <c r="F90" s="122">
        <v>7</v>
      </c>
      <c r="G90" s="122">
        <v>18</v>
      </c>
      <c r="H90" s="122">
        <v>5</v>
      </c>
      <c r="I90" s="11"/>
      <c r="J90" s="11"/>
      <c r="K90" s="11"/>
      <c r="L90" s="11"/>
      <c r="M90" s="116">
        <f>E90</f>
        <v>7</v>
      </c>
      <c r="N90" s="116"/>
      <c r="O90" s="116"/>
      <c r="P90" s="116">
        <f>M90-$O$95</f>
        <v>-2</v>
      </c>
      <c r="Q90" s="116">
        <f t="shared" si="21"/>
        <v>-2</v>
      </c>
      <c r="R90" s="116">
        <f t="shared" si="21"/>
        <v>-2</v>
      </c>
      <c r="S90" s="116">
        <f>P90*P90</f>
        <v>4</v>
      </c>
      <c r="T90" s="116"/>
      <c r="U90" s="116"/>
      <c r="V90" s="116"/>
      <c r="W90" s="116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6">
        <f>F90</f>
        <v>7</v>
      </c>
      <c r="N91" s="116"/>
      <c r="O91" s="116"/>
      <c r="P91" s="116">
        <f>M91-$O$95</f>
        <v>-2</v>
      </c>
      <c r="Q91" s="116">
        <f t="shared" si="21"/>
        <v>-2</v>
      </c>
      <c r="R91" s="116">
        <f t="shared" si="21"/>
        <v>-2</v>
      </c>
      <c r="S91" s="116">
        <f>P91*P91</f>
        <v>4</v>
      </c>
      <c r="T91" s="116"/>
      <c r="U91" s="116"/>
      <c r="V91" s="116"/>
      <c r="W91" s="116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6">
        <f>G90</f>
        <v>18</v>
      </c>
      <c r="N92" s="116"/>
      <c r="O92" s="116"/>
      <c r="P92" s="116">
        <f>M92-$O$95</f>
        <v>9</v>
      </c>
      <c r="Q92" s="116" t="e">
        <f t="shared" si="21"/>
        <v>#VALUE!</v>
      </c>
      <c r="R92" s="116" t="e">
        <f t="shared" si="21"/>
        <v>#VALUE!</v>
      </c>
      <c r="S92" s="116">
        <f>P92*P92</f>
        <v>81</v>
      </c>
      <c r="T92" s="116"/>
      <c r="U92" s="116"/>
      <c r="V92" s="116"/>
      <c r="W92" s="116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5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6">
        <f>H90</f>
        <v>5</v>
      </c>
      <c r="N93" s="116"/>
      <c r="O93" s="116"/>
      <c r="P93" s="116">
        <f>M93-$O$95</f>
        <v>-4</v>
      </c>
      <c r="Q93" s="116">
        <f t="shared" si="21"/>
        <v>-4</v>
      </c>
      <c r="R93" s="116">
        <f t="shared" si="21"/>
        <v>-4</v>
      </c>
      <c r="S93" s="116">
        <f>P93*P93</f>
        <v>16</v>
      </c>
      <c r="T93" s="116"/>
      <c r="U93" s="116"/>
      <c r="V93" s="116"/>
      <c r="W93" s="116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ht="38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92" t="s">
        <v>69</v>
      </c>
      <c r="N94" s="93"/>
      <c r="O94" s="36">
        <f>SUM(M89:O93)</f>
        <v>45</v>
      </c>
      <c r="P94" s="94" t="s">
        <v>71</v>
      </c>
      <c r="Q94" s="95"/>
      <c r="R94" s="37">
        <v>0</v>
      </c>
      <c r="S94" s="88" t="s">
        <v>73</v>
      </c>
      <c r="T94" s="89"/>
      <c r="U94" s="89"/>
      <c r="V94" s="117">
        <f>(SUM(S89:W93))/5</f>
        <v>21.2</v>
      </c>
      <c r="W94" s="118"/>
      <c r="X94" s="38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ht="41.25" customHeight="1">
      <c r="A95" s="11"/>
      <c r="B95" s="11"/>
      <c r="C95" s="11"/>
      <c r="D95" s="40">
        <f ca="1">INT((RAND())*5)</f>
        <v>0</v>
      </c>
      <c r="E95" s="40">
        <f ca="1">INT((RAND())*5)+5</f>
        <v>7</v>
      </c>
      <c r="F95" s="40">
        <f ca="1">INT((RAND())*5)+10</f>
        <v>12</v>
      </c>
      <c r="G95" s="40">
        <f ca="1">INT((RAND())*5)+1</f>
        <v>2</v>
      </c>
      <c r="H95" s="11"/>
      <c r="I95" s="11"/>
      <c r="J95" s="11"/>
      <c r="K95" s="11"/>
      <c r="L95" s="11"/>
      <c r="M95" s="92" t="s">
        <v>70</v>
      </c>
      <c r="N95" s="93"/>
      <c r="O95" s="37">
        <f>AVERAGE(M89:M93)</f>
        <v>9</v>
      </c>
      <c r="P95" s="88" t="s">
        <v>72</v>
      </c>
      <c r="Q95" s="89"/>
      <c r="R95" s="39"/>
      <c r="S95" s="119">
        <f>ROUND(SQRT(V94),1)</f>
        <v>4.6</v>
      </c>
      <c r="T95" s="119"/>
      <c r="U95" s="119"/>
      <c r="V95" s="119"/>
      <c r="W95" s="119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ht="12.75">
      <c r="A96" s="11" t="s">
        <v>74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ht="12.75">
      <c r="A97" s="11"/>
      <c r="B97" s="11" t="s">
        <v>75</v>
      </c>
      <c r="C97" s="11"/>
      <c r="D97" s="122">
        <v>3</v>
      </c>
      <c r="E97" s="122">
        <v>9</v>
      </c>
      <c r="F97" s="122">
        <v>14</v>
      </c>
      <c r="G97" s="122">
        <v>4</v>
      </c>
      <c r="H97" s="16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ht="12.75">
      <c r="A98" s="11"/>
      <c r="B98" s="11"/>
      <c r="C98" s="11" t="s">
        <v>76</v>
      </c>
      <c r="D98" s="11" t="s">
        <v>77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ht="12.75">
      <c r="A99" s="11"/>
      <c r="B99" s="11"/>
      <c r="C99" s="11"/>
      <c r="D99" s="11"/>
      <c r="E99" s="80"/>
      <c r="F99" s="80"/>
      <c r="G99" s="141"/>
      <c r="H99" s="141"/>
      <c r="I99" s="141"/>
      <c r="J99" s="142" t="str">
        <f>CONCATENATE(D97,F100,E97,F100,F97,F100,G97)</f>
        <v>3+9+14+4</v>
      </c>
      <c r="K99" s="142"/>
      <c r="L99" s="142"/>
      <c r="M99" s="142"/>
      <c r="N99" s="143" t="s">
        <v>20</v>
      </c>
      <c r="O99" s="141">
        <f>O95</f>
        <v>9</v>
      </c>
      <c r="P99" s="80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ht="12.75">
      <c r="A100" s="11"/>
      <c r="B100" s="11"/>
      <c r="C100" s="11"/>
      <c r="D100" s="11"/>
      <c r="E100" s="80"/>
      <c r="F100" s="74" t="s">
        <v>19</v>
      </c>
      <c r="G100" s="141"/>
      <c r="H100" s="141"/>
      <c r="I100" s="141"/>
      <c r="J100" s="144">
        <v>5</v>
      </c>
      <c r="K100" s="144"/>
      <c r="L100" s="144"/>
      <c r="M100" s="145"/>
      <c r="N100" s="141"/>
      <c r="O100" s="141"/>
      <c r="P100" s="80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  <row r="101" spans="1:53" ht="13.5">
      <c r="A101" s="11"/>
      <c r="B101" s="11"/>
      <c r="C101" s="11"/>
      <c r="D101" s="11"/>
      <c r="E101" s="80"/>
      <c r="F101" s="80"/>
      <c r="G101" s="146" t="s">
        <v>18</v>
      </c>
      <c r="H101" s="147">
        <v>5</v>
      </c>
      <c r="I101" s="141"/>
      <c r="J101" s="141"/>
      <c r="K101" s="148">
        <f>D97+E97+F97+G97</f>
        <v>30</v>
      </c>
      <c r="L101" s="149" t="s">
        <v>19</v>
      </c>
      <c r="M101" s="150" t="s">
        <v>18</v>
      </c>
      <c r="N101" s="143" t="s">
        <v>20</v>
      </c>
      <c r="O101" s="141">
        <f>O99*J100</f>
        <v>45</v>
      </c>
      <c r="P101" s="80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ht="12.75">
      <c r="A102" s="11"/>
      <c r="B102" s="11"/>
      <c r="C102" s="11"/>
      <c r="D102" s="11"/>
      <c r="E102" s="80"/>
      <c r="F102" s="80"/>
      <c r="G102" s="83"/>
      <c r="H102" s="83"/>
      <c r="I102" s="83"/>
      <c r="J102" s="83"/>
      <c r="K102" s="83"/>
      <c r="L102" s="83"/>
      <c r="M102" s="83"/>
      <c r="N102" s="83"/>
      <c r="O102" s="83"/>
      <c r="P102" s="80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ht="12.75">
      <c r="A103" s="11"/>
      <c r="B103" s="11"/>
      <c r="C103" s="11"/>
      <c r="D103" s="11"/>
      <c r="E103" s="80"/>
      <c r="F103" s="80"/>
      <c r="G103" s="80"/>
      <c r="H103" s="80"/>
      <c r="I103" s="80"/>
      <c r="J103" s="80"/>
      <c r="K103" s="80"/>
      <c r="L103" s="80"/>
      <c r="M103" s="151" t="s">
        <v>18</v>
      </c>
      <c r="N103" s="81" t="s">
        <v>20</v>
      </c>
      <c r="O103" s="152">
        <f>O101-K101</f>
        <v>15</v>
      </c>
      <c r="P103" s="80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ht="12.75">
      <c r="A104" s="11" t="s">
        <v>78</v>
      </c>
      <c r="B104" s="11" t="s">
        <v>79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ht="12.75">
      <c r="A105" s="11"/>
      <c r="B105" s="11" t="s">
        <v>80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ht="12.75">
      <c r="A106" s="11"/>
      <c r="B106" s="11" t="s">
        <v>81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ht="12.75">
      <c r="A107" s="11"/>
      <c r="B107" s="11" t="s">
        <v>82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ht="12.75">
      <c r="A109" s="11" t="s">
        <v>83</v>
      </c>
      <c r="B109" s="11" t="s">
        <v>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</row>
    <row r="110" spans="1:5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1:5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1:5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1:5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1:5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5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1:5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1:5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5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1:5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2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</sheetData>
  <sheetProtection password="DC3F" sheet="1" formatCells="0" sort="0"/>
  <mergeCells count="63">
    <mergeCell ref="O14:P14"/>
    <mergeCell ref="O15:P15"/>
    <mergeCell ref="J100:L100"/>
    <mergeCell ref="S94:U94"/>
    <mergeCell ref="M92:O92"/>
    <mergeCell ref="M93:O93"/>
    <mergeCell ref="M88:O88"/>
    <mergeCell ref="M89:O89"/>
    <mergeCell ref="M90:O90"/>
    <mergeCell ref="M91:O91"/>
    <mergeCell ref="P92:R92"/>
    <mergeCell ref="P93:R93"/>
    <mergeCell ref="V94:W94"/>
    <mergeCell ref="M95:N95"/>
    <mergeCell ref="P95:Q95"/>
    <mergeCell ref="P94:Q94"/>
    <mergeCell ref="M94:N94"/>
    <mergeCell ref="S92:W92"/>
    <mergeCell ref="S93:W93"/>
    <mergeCell ref="S95:W95"/>
    <mergeCell ref="R4:S4"/>
    <mergeCell ref="R6:S6"/>
    <mergeCell ref="R11:S11"/>
    <mergeCell ref="T11:U11"/>
    <mergeCell ref="R14:S14"/>
    <mergeCell ref="T14:U14"/>
    <mergeCell ref="M24:N24"/>
    <mergeCell ref="O24:P24"/>
    <mergeCell ref="S88:W88"/>
    <mergeCell ref="S89:W89"/>
    <mergeCell ref="S90:W90"/>
    <mergeCell ref="S91:W91"/>
    <mergeCell ref="P88:R88"/>
    <mergeCell ref="P89:R89"/>
    <mergeCell ref="P90:R90"/>
    <mergeCell ref="P91:R91"/>
    <mergeCell ref="R17:S17"/>
    <mergeCell ref="K57:L57"/>
    <mergeCell ref="K29:L29"/>
    <mergeCell ref="I24:J24"/>
    <mergeCell ref="K24:L24"/>
    <mergeCell ref="V57:W57"/>
    <mergeCell ref="T17:U17"/>
    <mergeCell ref="O50:P50"/>
    <mergeCell ref="R21:S21"/>
    <mergeCell ref="R22:S22"/>
    <mergeCell ref="G29:H29"/>
    <mergeCell ref="I29:J29"/>
    <mergeCell ref="V51:W51"/>
    <mergeCell ref="M42:P42"/>
    <mergeCell ref="S71:T71"/>
    <mergeCell ref="S72:T72"/>
    <mergeCell ref="K58:L58"/>
    <mergeCell ref="A1:X1"/>
    <mergeCell ref="E37:F37"/>
    <mergeCell ref="K37:L37"/>
    <mergeCell ref="G37:H37"/>
    <mergeCell ref="O29:P29"/>
    <mergeCell ref="R26:S26"/>
    <mergeCell ref="R27:S27"/>
    <mergeCell ref="E29:F29"/>
    <mergeCell ref="E24:F24"/>
    <mergeCell ref="G24:H24"/>
  </mergeCells>
  <printOptions/>
  <pageMargins left="0.19" right="0.12" top="0.42" bottom="0.48" header="0.31" footer="0.28"/>
  <pageSetup horizontalDpi="600" verticalDpi="600" orientation="portrait" paperSize="9" r:id="rId2"/>
  <ignoredErrors>
    <ignoredError sqref="U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d.john</dc:creator>
  <cp:keywords/>
  <dc:description/>
  <cp:lastModifiedBy>d.john</cp:lastModifiedBy>
  <cp:lastPrinted>2011-10-31T12:34:47Z</cp:lastPrinted>
  <dcterms:created xsi:type="dcterms:W3CDTF">2011-10-29T08:40:59Z</dcterms:created>
  <dcterms:modified xsi:type="dcterms:W3CDTF">2011-11-09T14:35:04Z</dcterms:modified>
  <cp:category/>
  <cp:version/>
  <cp:contentType/>
  <cp:contentStatus/>
</cp:coreProperties>
</file>